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Erosion" sheetId="1" r:id="rId1"/>
    <sheet name="Pivot" sheetId="9" r:id="rId2"/>
    <sheet name="Summary" sheetId="8" r:id="rId3"/>
  </sheets>
  <externalReferences>
    <externalReference r:id="rId4"/>
  </externalReferences>
  <definedNames>
    <definedName name="Adaptive_Capacity">'[1]Technical Options'!$B$24:$B$26</definedName>
  </definedNames>
  <calcPr calcId="144525"/>
  <pivotCaches>
    <pivotCache cacheId="8" r:id="rId5"/>
  </pivotCaches>
</workbook>
</file>

<file path=xl/calcChain.xml><?xml version="1.0" encoding="utf-8"?>
<calcChain xmlns="http://schemas.openxmlformats.org/spreadsheetml/2006/main">
  <c r="AP44" i="1" l="1"/>
  <c r="Z44" i="1"/>
  <c r="L44" i="1"/>
  <c r="I44" i="1"/>
  <c r="AP43" i="1"/>
  <c r="Z43" i="1"/>
  <c r="L43" i="1"/>
  <c r="I43" i="1"/>
  <c r="AP42" i="1"/>
  <c r="Z42" i="1"/>
  <c r="L42" i="1"/>
  <c r="I42" i="1"/>
  <c r="AP41" i="1"/>
  <c r="Z41" i="1"/>
  <c r="L41" i="1"/>
  <c r="I41" i="1"/>
  <c r="AP40" i="1"/>
  <c r="Z40" i="1"/>
  <c r="L40" i="1"/>
  <c r="I40" i="1"/>
  <c r="AP39" i="1"/>
  <c r="Z39" i="1"/>
  <c r="L39" i="1"/>
  <c r="I39" i="1"/>
  <c r="AP38" i="1"/>
  <c r="Z38" i="1"/>
  <c r="L38" i="1"/>
  <c r="I38" i="1"/>
  <c r="AP37" i="1"/>
  <c r="Z37" i="1"/>
  <c r="L37" i="1"/>
  <c r="I37" i="1"/>
  <c r="AP36" i="1"/>
  <c r="Z36" i="1"/>
  <c r="L36" i="1"/>
  <c r="I36" i="1"/>
  <c r="AP35" i="1"/>
  <c r="Z35" i="1"/>
  <c r="L35" i="1"/>
  <c r="I35" i="1"/>
  <c r="AP34" i="1"/>
  <c r="Z34" i="1"/>
  <c r="L34" i="1"/>
  <c r="I34" i="1"/>
  <c r="AP33" i="1"/>
  <c r="Z33" i="1"/>
  <c r="L33" i="1"/>
  <c r="I33" i="1"/>
  <c r="AP32" i="1"/>
  <c r="Z32" i="1"/>
  <c r="L32" i="1"/>
  <c r="I32" i="1"/>
  <c r="AP31" i="1"/>
  <c r="Z31" i="1"/>
  <c r="L31" i="1"/>
  <c r="I31" i="1"/>
  <c r="AP30" i="1"/>
  <c r="Z30" i="1"/>
  <c r="L30" i="1"/>
  <c r="I30" i="1"/>
  <c r="AP29" i="1"/>
  <c r="Z29" i="1"/>
  <c r="L29" i="1"/>
  <c r="I29" i="1"/>
  <c r="AP28" i="1"/>
  <c r="Z28" i="1"/>
  <c r="L28" i="1"/>
  <c r="I28" i="1"/>
  <c r="AP27" i="1"/>
  <c r="Z27" i="1"/>
  <c r="L27" i="1"/>
  <c r="I27" i="1"/>
  <c r="AP26" i="1"/>
  <c r="Z26" i="1"/>
  <c r="L26" i="1"/>
  <c r="I26" i="1"/>
  <c r="AP25" i="1"/>
  <c r="Z25" i="1"/>
  <c r="L25" i="1"/>
  <c r="I25" i="1"/>
  <c r="AP24" i="1"/>
  <c r="Z24" i="1"/>
  <c r="L24" i="1"/>
  <c r="I24" i="1"/>
  <c r="AP23" i="1"/>
  <c r="Z23" i="1"/>
  <c r="L23" i="1"/>
  <c r="I23" i="1"/>
  <c r="AP22" i="1"/>
  <c r="Z22" i="1"/>
  <c r="L22" i="1"/>
  <c r="I22" i="1"/>
  <c r="AP21" i="1"/>
  <c r="Z21" i="1"/>
  <c r="L21" i="1"/>
  <c r="I21" i="1"/>
  <c r="AP20" i="1"/>
  <c r="Z20" i="1"/>
  <c r="L20" i="1"/>
  <c r="I20" i="1"/>
  <c r="AP19" i="1"/>
  <c r="Z19" i="1"/>
  <c r="L19" i="1"/>
  <c r="I19" i="1"/>
  <c r="AP18" i="1"/>
  <c r="Z18" i="1"/>
  <c r="L18" i="1"/>
  <c r="I18" i="1"/>
  <c r="AP17" i="1"/>
  <c r="Z17" i="1"/>
  <c r="L17" i="1"/>
  <c r="I17" i="1"/>
  <c r="AP16" i="1"/>
  <c r="Z16" i="1"/>
  <c r="L16" i="1"/>
  <c r="I16" i="1"/>
  <c r="AP15" i="1"/>
  <c r="Z15" i="1"/>
  <c r="L15" i="1"/>
  <c r="I15" i="1"/>
  <c r="AP14" i="1"/>
  <c r="Z14" i="1"/>
  <c r="L14" i="1"/>
  <c r="I14" i="1"/>
  <c r="AP13" i="1"/>
  <c r="Z13" i="1"/>
  <c r="L13" i="1"/>
  <c r="I13" i="1"/>
  <c r="AP12" i="1"/>
  <c r="Z12" i="1"/>
  <c r="L12" i="1"/>
  <c r="I12" i="1"/>
  <c r="AP11" i="1"/>
  <c r="Z11" i="1"/>
  <c r="L11" i="1"/>
  <c r="I11" i="1"/>
  <c r="AP10" i="1"/>
  <c r="Z10" i="1"/>
  <c r="L10" i="1"/>
  <c r="I10" i="1"/>
  <c r="AP9" i="1"/>
  <c r="Z9" i="1"/>
  <c r="L9" i="1"/>
  <c r="I9" i="1"/>
  <c r="AP8" i="1"/>
  <c r="Z8" i="1"/>
  <c r="L8" i="1"/>
  <c r="I8" i="1"/>
  <c r="AP7" i="1"/>
  <c r="Z7" i="1"/>
  <c r="L7" i="1"/>
  <c r="I7" i="1"/>
  <c r="AP6" i="1"/>
  <c r="Z6" i="1"/>
  <c r="L6" i="1"/>
  <c r="I6" i="1"/>
</calcChain>
</file>

<file path=xl/sharedStrings.xml><?xml version="1.0" encoding="utf-8"?>
<sst xmlns="http://schemas.openxmlformats.org/spreadsheetml/2006/main" count="513" uniqueCount="167">
  <si>
    <t>SOCIAL SECTOR: POPULATION</t>
  </si>
  <si>
    <t>Climate Variable</t>
  </si>
  <si>
    <t>HAZARD</t>
  </si>
  <si>
    <t>EXPOSURE</t>
  </si>
  <si>
    <t>SENSITIVITY</t>
  </si>
  <si>
    <t>Summary of Findings (Sensitivity)</t>
  </si>
  <si>
    <t>Degree of Impact</t>
  </si>
  <si>
    <t>ADAPTIVE CAPACITY</t>
  </si>
  <si>
    <t>Summary of Findings (Adaptive Capacity)</t>
  </si>
  <si>
    <t>Vulnerability Score</t>
  </si>
  <si>
    <t>Vulnerabilty Category</t>
  </si>
  <si>
    <t>Severity of Consequence Score</t>
  </si>
  <si>
    <t>Risk Score</t>
  </si>
  <si>
    <t>Risk Category</t>
  </si>
  <si>
    <t>Hazard</t>
  </si>
  <si>
    <t>Likelihood of Occurrence</t>
  </si>
  <si>
    <t>Magnitude or Depth</t>
  </si>
  <si>
    <t>Geographical Area or Ecosystem</t>
  </si>
  <si>
    <t>Barangay</t>
  </si>
  <si>
    <t>Residential Area</t>
  </si>
  <si>
    <t>Barangay Population</t>
  </si>
  <si>
    <t>Population Density (pop'n/hectare)</t>
  </si>
  <si>
    <t>Affected Area (hectares)</t>
  </si>
  <si>
    <t>Exposed Population</t>
  </si>
  <si>
    <t>Exposure Percentage</t>
  </si>
  <si>
    <t>Exposure Score</t>
  </si>
  <si>
    <t>Percentage of Informal Settlers</t>
  </si>
  <si>
    <t>Percentage living in dwelling units made from light materials</t>
  </si>
  <si>
    <t>Percentage of young and old dependents</t>
  </si>
  <si>
    <t>Percentage of persons with disabilities</t>
  </si>
  <si>
    <t>Percentage below poverty threshold</t>
  </si>
  <si>
    <t>Percentage of malnourished individuals</t>
  </si>
  <si>
    <t>Average Sensitivity Score</t>
  </si>
  <si>
    <t>Wealth</t>
  </si>
  <si>
    <t>Information</t>
  </si>
  <si>
    <t>Infrastructure</t>
  </si>
  <si>
    <t>Technology</t>
  </si>
  <si>
    <t>Institutional Governance</t>
  </si>
  <si>
    <t>Social Capital</t>
  </si>
  <si>
    <t>Ave. Adaptive Capacity</t>
  </si>
  <si>
    <t>(Be consistent with the city-wide hazards)</t>
  </si>
  <si>
    <t>Score (1-6)</t>
  </si>
  <si>
    <t>Estimated Residential Area (hectares)</t>
  </si>
  <si>
    <t>Total Population of barangay</t>
  </si>
  <si>
    <t>Computed Population Density (pop/area)</t>
  </si>
  <si>
    <t>Estimated affected area by hazard</t>
  </si>
  <si>
    <t>Total population exposed (affected area* pop'n density)</t>
  </si>
  <si>
    <t>Affected population divided by total population</t>
  </si>
  <si>
    <t>% living in informal settlements</t>
  </si>
  <si>
    <t>% of population living in dwelling units made from light materials</t>
  </si>
  <si>
    <t>% of yound and old dependents</t>
  </si>
  <si>
    <t>% of PWDs</t>
  </si>
  <si>
    <t>% living below poverty threshold</t>
  </si>
  <si>
    <t>% of malnourished individuals</t>
  </si>
  <si>
    <t>Total Sensitivity divided number of indicators</t>
  </si>
  <si>
    <t>Score</t>
  </si>
  <si>
    <t>Category</t>
  </si>
  <si>
    <t>Total score divided total number of inidicators</t>
  </si>
  <si>
    <t>Threat level divided by adaptive capacity</t>
  </si>
  <si>
    <t>See scoring guide provided</t>
  </si>
  <si>
    <t>likelihood of occurrence x Severity of Occurrence</t>
  </si>
  <si>
    <t>see Scoring guide</t>
  </si>
  <si>
    <t>EROSION</t>
  </si>
  <si>
    <t>Amparo</t>
  </si>
  <si>
    <t>5% Calamity fund             Access to private sectors financial assistance from LGU &amp; DSWD    but has limited access to resources to respond to hazard.</t>
  </si>
  <si>
    <t>Very limited Equipment and facilities for assistance</t>
  </si>
  <si>
    <t>Has available infrastructure such as semi Concrete roads, Mini gym , Brgy. Hall, schools, Day care center , health center building but cannot accommodate large number of evacuees during flood</t>
  </si>
  <si>
    <t>Information Education Campaign, Alert Level; communication facilities are in place, but procedures are not yet in place</t>
  </si>
  <si>
    <t>BDRRM                        RESCUE TEAM, Ordinances , laws, Disaster Plan</t>
  </si>
  <si>
    <t xml:space="preserve">There are access to available Emergency Shelter Assistance, availability of emergency response team </t>
  </si>
  <si>
    <t>Anticala</t>
  </si>
  <si>
    <t>Has available infrastructure such as Concrete roads, Dike, covered court, Brgy. Hall, schools, Senior Citizen, health center building but cannot accommodate large number of evacuees during flood</t>
  </si>
  <si>
    <t>Aupagan</t>
  </si>
  <si>
    <t>Has available infrastructure such as covered court, Brgy. Hall, schools,  health center building Day care center, but cannot accommodate large number of evacuees during flood</t>
  </si>
  <si>
    <t>Bancasi</t>
  </si>
  <si>
    <t>Has available infrastructure such as Evacuation Center, Concrete roads, covered court, Brgy. Hall, Day care center, Senior Citiizen,health center building, Pilot eacuation center, women''s training center but cannot accommodate large number of evacuees during flood</t>
  </si>
  <si>
    <t>Baobaoan</t>
  </si>
  <si>
    <t>Has available infrastructure such as Concrete roads, , covered court, Brgy. Hall, schools, Day care center,  Senior Citizen, health center building but cannot accommodate large number of evacuees during flood</t>
  </si>
  <si>
    <t xml:space="preserve">Basag </t>
  </si>
  <si>
    <t>Has available infrastructure such as Concrete roads, Day care center,covered court, Brgy. Hall, schools, Senior Citizen, health center building, women center  but cannot accommodate large number of evacuees during flood</t>
  </si>
  <si>
    <t>Bilay</t>
  </si>
  <si>
    <t>Bitan-agan</t>
  </si>
  <si>
    <t>Has available infrastructure such as Concrete roads,  covered court, Brgy. Hall, Day care center schools, health center building but cannot accommodate large number of evacuees during flood</t>
  </si>
  <si>
    <t>Bit-os</t>
  </si>
  <si>
    <t>Bonbon</t>
  </si>
  <si>
    <t>Has available infrastructure such as Concrete roads,  covered court, Brgy. Hall, Day care centers,  schools, , health center building but cannot accommodate large number of evacuees during flood</t>
  </si>
  <si>
    <t>Bugsukan</t>
  </si>
  <si>
    <t>Camayahan</t>
  </si>
  <si>
    <t xml:space="preserve">Dankias </t>
  </si>
  <si>
    <t xml:space="preserve">De Oro </t>
  </si>
  <si>
    <t>Don Francisco</t>
  </si>
  <si>
    <t>Dulag</t>
  </si>
  <si>
    <t>Dumalagan</t>
  </si>
  <si>
    <t xml:space="preserve">Florida </t>
  </si>
  <si>
    <t>Kinamlutan</t>
  </si>
  <si>
    <t xml:space="preserve">Libertad </t>
  </si>
  <si>
    <t>Has available infrastructure such as Concrete roads,  covered court, Brgy. Hall, Day care centers,  schools, , health center building, sports complex but cannot accommodate large number of evacuees during flood</t>
  </si>
  <si>
    <t xml:space="preserve">Los Angeles </t>
  </si>
  <si>
    <t xml:space="preserve">Manuel J. Santos </t>
  </si>
  <si>
    <t>0,00%</t>
  </si>
  <si>
    <t xml:space="preserve">Maguinda </t>
  </si>
  <si>
    <t>Maibu</t>
  </si>
  <si>
    <t>Mandamo</t>
  </si>
  <si>
    <t>Manila de Bugabus</t>
  </si>
  <si>
    <t>Nongnong</t>
  </si>
  <si>
    <t xml:space="preserve">Pianing </t>
  </si>
  <si>
    <t>Pigdaulan</t>
  </si>
  <si>
    <t>Has available infrastructure such as Concrete roads,  covered court, Brgy. Hall, Day care centers,  schools, , health center building, women center, senior citizen but cannot accommodate large number of evacuees during flood</t>
  </si>
  <si>
    <t>Pinamanculan</t>
  </si>
  <si>
    <t>Salvacion</t>
  </si>
  <si>
    <t>San Mateo</t>
  </si>
  <si>
    <t>Santo Niño</t>
  </si>
  <si>
    <t xml:space="preserve">Sumile </t>
  </si>
  <si>
    <t>Sumilihon</t>
  </si>
  <si>
    <t xml:space="preserve">Tagabaca </t>
  </si>
  <si>
    <t>Taguibo</t>
  </si>
  <si>
    <t>Taligaman</t>
  </si>
  <si>
    <t>Tungao</t>
  </si>
  <si>
    <t>UPLAND</t>
  </si>
  <si>
    <t>Sensitivity Score (PWD)</t>
  </si>
  <si>
    <t>Sensitivity Score (young and old dependents)</t>
  </si>
  <si>
    <t>Sensitivity Score (light materials)</t>
  </si>
  <si>
    <t>Sensitivity Score (informal settlements)</t>
  </si>
  <si>
    <t>Sensitivity Score (below poverty threshold)</t>
  </si>
  <si>
    <t>Sensitivity Score (malnourished individuals)</t>
  </si>
  <si>
    <t>Row Labels</t>
  </si>
  <si>
    <t>Grand Total</t>
  </si>
  <si>
    <t>Sum of % living in informal settlements</t>
  </si>
  <si>
    <t>Count of % of population living in dwelling units made from light materials</t>
  </si>
  <si>
    <t>Sum of % of yound and old dependents</t>
  </si>
  <si>
    <t>Sum of % of PWDs</t>
  </si>
  <si>
    <t>Sum of % living below poverty threshold</t>
  </si>
  <si>
    <t>Sum of % of malnourished individuals</t>
  </si>
  <si>
    <t>Description (Wealth)</t>
  </si>
  <si>
    <t>Adaptive Capacity Score (Wealth)</t>
  </si>
  <si>
    <t>Description (Information)</t>
  </si>
  <si>
    <t>Adaptive Capacity Score (Information)</t>
  </si>
  <si>
    <t>Description (Infrastructure)</t>
  </si>
  <si>
    <t>Adaptive Capacity Score Infrastructure)</t>
  </si>
  <si>
    <t>Description (Technology)</t>
  </si>
  <si>
    <t>Adaptive Capavity Score (Technology)</t>
  </si>
  <si>
    <t>Description (Institutional Governance)</t>
  </si>
  <si>
    <t>Adaptive Capacity Score (Institutional Governance)</t>
  </si>
  <si>
    <t>Description (Social Capital)</t>
  </si>
  <si>
    <t>Adaptive capacity score (Social Capital)</t>
  </si>
  <si>
    <t>Sector</t>
  </si>
  <si>
    <t>SUMMARY</t>
  </si>
  <si>
    <t>Degree of Impact/Threat level</t>
  </si>
  <si>
    <t>AC Level</t>
  </si>
  <si>
    <t>Summary and Findings</t>
  </si>
  <si>
    <t>Risk Level</t>
  </si>
  <si>
    <t>Impact</t>
  </si>
  <si>
    <t>Exposure</t>
  </si>
  <si>
    <t>Sensitivity</t>
  </si>
  <si>
    <t>Score (1-5)</t>
  </si>
  <si>
    <t>(Score 1-5)</t>
  </si>
  <si>
    <t>TL/AC</t>
  </si>
  <si>
    <t>Upland</t>
  </si>
  <si>
    <t>Possibility of Soil Erosion, Disruption of Classes</t>
  </si>
  <si>
    <t>Lowland</t>
  </si>
  <si>
    <t>Possibility of Relocation of the affected population of lowland area, Disruption of Classes</t>
  </si>
  <si>
    <t>Sum of Affected population divided by total population</t>
  </si>
  <si>
    <t>27% of population is affected</t>
  </si>
  <si>
    <t>76% of population is affected</t>
  </si>
  <si>
    <t>LOWLAND</t>
  </si>
  <si>
    <t>1% are Malnourished   1.7% from informal settlements
1% are PWDS
25% young and old dependents         48% are living in low poverty threshold   45% are living in dwelling units made from light materials</t>
  </si>
  <si>
    <t>1% are Malnourished   1.6% from informal settlements
1% are PWDS
25% young and old dependents         53% are living in low poverty threshold    42% are living in dwelling units made from light materials</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</si>
</sst>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1"/>
      <color theme="1"/>
      <name val="Calibri"/>
      <family val="2"/>
      <scheme val="minor"/>
    </font>
    <font>
      <b/>
      <sz val="11"/>
      <color theme="1"/>
      <name val="Cambria"/>
      <family val="2"/>
      <scheme val="major"/>
    </font>
    <font>
      <sz val="11"/>
      <color theme="1"/>
      <name val="Cambria"/>
      <family val="2"/>
      <scheme val="major"/>
    </font>
    <font>
      <b/>
      <sz val="10"/>
      <color theme="1"/>
      <name val="Cambria"/>
      <family val="2"/>
      <scheme val="major"/>
    </font>
    <font>
      <b/>
      <sz val="14"/>
      <color theme="1"/>
      <name val="Cambria"/>
      <family val="2"/>
      <scheme val="major"/>
    </font>
    <font>
      <b/>
      <sz val="9"/>
      <color theme="1"/>
      <name val="Cambria"/>
      <family val="2"/>
      <scheme val="major"/>
    </font>
    <font>
      <i/>
      <sz val="9"/>
      <color theme="1"/>
      <name val="Cambria"/>
      <family val="2"/>
      <scheme val="major"/>
    </font>
    <font>
      <sz val="12"/>
      <name val="Calibri"/>
      <family val="2"/>
      <scheme val="minor"/>
    </font>
    <font>
      <sz val="12"/>
      <color theme="1"/>
      <name val="Arial Narrow"/>
      <family val="2"/>
    </font>
    <font>
      <sz val="12"/>
      <color theme="1"/>
      <name val="Calibri"/>
      <family val="2"/>
      <scheme val="minor"/>
    </font>
    <font>
      <b/>
      <sz val="11"/>
      <color theme="1"/>
      <name val="Calibri"/>
      <family val="2"/>
    </font>
    <font>
      <sz val="10"/>
      <color theme="1"/>
      <name val="Arial Narrow"/>
      <family val="2"/>
    </font>
    <font>
      <sz val="11"/>
      <color theme="1"/>
      <name val="Arial"/>
      <family val="2"/>
    </font>
    <font>
      <sz val="11"/>
      <color theme="1"/>
      <name val="Arial Narrow"/>
      <family val="2"/>
    </font>
    <font>
      <b/>
      <sz val="10"/>
      <color theme="1"/>
      <name val="Montserrat"/>
    </font>
    <font>
      <b/>
      <sz val="14"/>
      <color theme="1"/>
      <name val="Montserrat"/>
    </font>
    <font>
      <i/>
      <sz val="9"/>
      <color theme="1"/>
      <name val="Montserrat"/>
    </font>
    <font>
      <sz val="10"/>
      <color theme="1"/>
      <name val="Montserrat"/>
    </font>
    <font>
      <sz val="10"/>
      <name val="Montserrat"/>
    </font>
  </fonts>
  <fills count="14">
    <fill>
      <patternFill patternType="none"/>
    </fill>
    <fill>
      <patternFill patternType="gray125"/>
    </fill>
    <fill>
      <patternFill patternType="solid">
        <fgColor theme="5" tint="0.39997558519241921"/>
        <bgColor indexed="64"/>
      </patternFill>
    </fill>
    <fill>
      <patternFill patternType="solid">
        <fgColor rgb="FF7BC4B7"/>
        <bgColor indexed="64"/>
      </patternFill>
    </fill>
    <fill>
      <patternFill patternType="solid">
        <fgColor rgb="FFA7D8CF"/>
        <bgColor indexed="64"/>
      </patternFill>
    </fill>
    <fill>
      <patternFill patternType="solid">
        <fgColor theme="5" tint="0.59999389629810485"/>
        <bgColor indexed="64"/>
      </patternFill>
    </fill>
    <fill>
      <patternFill patternType="solid">
        <fgColor rgb="FFD3EBE7"/>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2" fillId="0" borderId="0" xfId="0" applyFont="1"/>
    <xf numFmtId="0" fontId="3" fillId="0" borderId="0" xfId="0" applyFont="1"/>
    <xf numFmtId="10" fontId="3" fillId="0" borderId="0" xfId="0" applyNumberFormat="1" applyFont="1"/>
    <xf numFmtId="0" fontId="4"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0" fontId="7" fillId="7" borderId="11" xfId="0" applyNumberFormat="1" applyFont="1" applyFill="1" applyBorder="1" applyAlignment="1">
      <alignment horizontal="center" vertical="center" wrapText="1"/>
    </xf>
    <xf numFmtId="0" fontId="7" fillId="7" borderId="5" xfId="0" applyFont="1" applyFill="1" applyBorder="1" applyAlignment="1">
      <alignment horizontal="center" vertical="center" wrapText="1"/>
    </xf>
    <xf numFmtId="10" fontId="7" fillId="7" borderId="10" xfId="0" applyNumberFormat="1" applyFont="1" applyFill="1" applyBorder="1" applyAlignment="1">
      <alignment horizontal="center" vertical="center" wrapText="1"/>
    </xf>
    <xf numFmtId="0" fontId="7" fillId="7" borderId="12" xfId="0" applyFont="1" applyFill="1" applyBorder="1" applyAlignment="1">
      <alignment horizontal="center" vertical="center" wrapText="1"/>
    </xf>
    <xf numFmtId="0" fontId="3" fillId="8" borderId="5" xfId="0" applyFont="1" applyFill="1" applyBorder="1"/>
    <xf numFmtId="0" fontId="8" fillId="8" borderId="5" xfId="0" applyFont="1" applyFill="1" applyBorder="1" applyAlignment="1">
      <alignment horizontal="left" vertical="center" wrapText="1"/>
    </xf>
    <xf numFmtId="0" fontId="9" fillId="8" borderId="6" xfId="0" applyFont="1" applyFill="1" applyBorder="1" applyAlignment="1">
      <alignment horizontal="left" vertical="center" wrapText="1"/>
    </xf>
    <xf numFmtId="2" fontId="0" fillId="8" borderId="5" xfId="0" applyNumberFormat="1" applyFill="1" applyBorder="1" applyAlignment="1">
      <alignment horizontal="center" vertical="center"/>
    </xf>
    <xf numFmtId="1" fontId="0" fillId="8" borderId="5" xfId="0" applyNumberFormat="1" applyFont="1" applyFill="1" applyBorder="1" applyAlignment="1">
      <alignment horizontal="center" vertical="center"/>
    </xf>
    <xf numFmtId="2" fontId="10" fillId="8" borderId="5" xfId="0" applyNumberFormat="1" applyFont="1" applyFill="1" applyBorder="1" applyAlignment="1">
      <alignment horizontal="center" vertical="center" wrapText="1"/>
    </xf>
    <xf numFmtId="1" fontId="0" fillId="8" borderId="5" xfId="0" applyNumberFormat="1" applyFill="1" applyBorder="1" applyAlignment="1">
      <alignment horizontal="center" vertical="center"/>
    </xf>
    <xf numFmtId="9" fontId="10" fillId="8" borderId="5" xfId="1" applyFont="1" applyFill="1" applyBorder="1" applyAlignment="1">
      <alignment horizontal="center" vertical="center" wrapText="1"/>
    </xf>
    <xf numFmtId="2" fontId="11" fillId="8" borderId="5" xfId="0" applyNumberFormat="1" applyFont="1" applyFill="1" applyBorder="1" applyAlignment="1">
      <alignment horizontal="center" vertical="center"/>
    </xf>
    <xf numFmtId="0" fontId="9" fillId="8" borderId="5" xfId="0" applyFont="1" applyFill="1" applyBorder="1" applyAlignment="1">
      <alignment horizontal="center" vertical="center" wrapText="1"/>
    </xf>
    <xf numFmtId="10" fontId="9" fillId="8" borderId="5" xfId="0" applyNumberFormat="1" applyFont="1" applyFill="1" applyBorder="1" applyAlignment="1">
      <alignment horizontal="left" vertical="center" wrapText="1"/>
    </xf>
    <xf numFmtId="9" fontId="12" fillId="8" borderId="5"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9" fontId="3" fillId="8" borderId="5" xfId="1" applyFont="1" applyFill="1" applyBorder="1"/>
    <xf numFmtId="0" fontId="3" fillId="0" borderId="5" xfId="0" applyFont="1" applyBorder="1"/>
    <xf numFmtId="9" fontId="12" fillId="9" borderId="5" xfId="0" applyNumberFormat="1" applyFont="1" applyFill="1" applyBorder="1" applyAlignment="1">
      <alignment horizontal="center" vertical="center" wrapText="1"/>
    </xf>
    <xf numFmtId="0" fontId="9" fillId="9" borderId="6" xfId="0" applyFont="1" applyFill="1" applyBorder="1" applyAlignment="1">
      <alignment horizontal="center" vertical="center" wrapText="1"/>
    </xf>
    <xf numFmtId="10" fontId="12" fillId="9" borderId="5" xfId="0" applyNumberFormat="1" applyFont="1" applyFill="1" applyBorder="1" applyAlignment="1">
      <alignment horizontal="center" vertical="center" wrapText="1"/>
    </xf>
    <xf numFmtId="0" fontId="3" fillId="0" borderId="7" xfId="0" applyFont="1" applyBorder="1"/>
    <xf numFmtId="0" fontId="12" fillId="9" borderId="5" xfId="0" applyFont="1" applyFill="1" applyBorder="1" applyAlignment="1">
      <alignment vertical="top" wrapText="1"/>
    </xf>
    <xf numFmtId="0" fontId="10" fillId="9" borderId="5" xfId="0" applyFont="1" applyFill="1" applyBorder="1" applyAlignment="1">
      <alignment horizontal="center" vertical="center" wrapText="1"/>
    </xf>
    <xf numFmtId="0" fontId="12" fillId="9" borderId="5" xfId="0" applyNumberFormat="1" applyFont="1" applyFill="1" applyBorder="1" applyAlignment="1" applyProtection="1">
      <alignment horizontal="center" vertical="center" wrapText="1"/>
    </xf>
    <xf numFmtId="0" fontId="12" fillId="9" borderId="5"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9" fillId="9" borderId="6" xfId="0" applyFont="1" applyFill="1" applyBorder="1" applyAlignment="1">
      <alignment horizontal="left" vertical="center" wrapText="1"/>
    </xf>
    <xf numFmtId="0" fontId="3" fillId="8" borderId="5" xfId="0" applyFont="1" applyFill="1" applyBorder="1" applyAlignment="1">
      <alignment horizontal="center" vertical="center"/>
    </xf>
    <xf numFmtId="0" fontId="3" fillId="9" borderId="13" xfId="0" applyFont="1" applyFill="1" applyBorder="1" applyAlignment="1">
      <alignment horizontal="center" vertical="center"/>
    </xf>
    <xf numFmtId="0" fontId="3" fillId="8" borderId="0" xfId="0" applyFont="1" applyFill="1"/>
    <xf numFmtId="10" fontId="3" fillId="8" borderId="0" xfId="0" applyNumberFormat="1" applyFont="1" applyFill="1"/>
    <xf numFmtId="0" fontId="9" fillId="9" borderId="5" xfId="0" applyFont="1" applyFill="1" applyBorder="1" applyAlignment="1">
      <alignment horizontal="left" vertical="center" wrapText="1"/>
    </xf>
    <xf numFmtId="0" fontId="13" fillId="8" borderId="5" xfId="0" applyFont="1" applyFill="1" applyBorder="1"/>
    <xf numFmtId="0" fontId="14" fillId="8" borderId="5" xfId="0" applyFont="1" applyFill="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9" fontId="0" fillId="0" borderId="0" xfId="1" applyFont="1"/>
    <xf numFmtId="0" fontId="4" fillId="5" borderId="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8" fillId="9" borderId="5" xfId="0" applyFont="1" applyFill="1" applyBorder="1" applyAlignment="1">
      <alignment vertical="top" wrapText="1"/>
    </xf>
    <xf numFmtId="0" fontId="0" fillId="9" borderId="5" xfId="0" applyFill="1" applyBorder="1" applyAlignment="1">
      <alignment horizontal="left" indent="1"/>
    </xf>
    <xf numFmtId="0" fontId="18" fillId="0" borderId="5" xfId="0" applyFont="1" applyBorder="1" applyAlignment="1">
      <alignment horizontal="center" vertical="top" wrapText="1"/>
    </xf>
    <xf numFmtId="0" fontId="19" fillId="0" borderId="4" xfId="0" applyFont="1" applyBorder="1" applyAlignment="1">
      <alignment horizontal="center" vertical="top" wrapText="1"/>
    </xf>
    <xf numFmtId="0" fontId="19" fillId="0" borderId="8" xfId="0" applyFont="1" applyBorder="1" applyAlignment="1">
      <alignment horizontal="center" vertical="top" wrapText="1"/>
    </xf>
    <xf numFmtId="0" fontId="19" fillId="0" borderId="5" xfId="0" applyFont="1" applyBorder="1" applyAlignment="1">
      <alignment horizontal="center" vertical="top" wrapText="1"/>
    </xf>
    <xf numFmtId="0" fontId="18" fillId="0" borderId="14" xfId="0" applyFont="1" applyBorder="1" applyAlignment="1">
      <alignment horizontal="center" vertical="top" wrapText="1"/>
    </xf>
    <xf numFmtId="0" fontId="18" fillId="9" borderId="13" xfId="0" applyFont="1" applyFill="1" applyBorder="1" applyAlignment="1">
      <alignment vertical="top" wrapText="1"/>
    </xf>
    <xf numFmtId="0" fontId="0" fillId="9" borderId="13" xfId="0" applyFill="1" applyBorder="1" applyAlignment="1">
      <alignment horizontal="left" indent="1"/>
    </xf>
    <xf numFmtId="0" fontId="18" fillId="9" borderId="15" xfId="0" applyFont="1" applyFill="1" applyBorder="1" applyAlignment="1">
      <alignment horizontal="center" vertical="top" wrapText="1"/>
    </xf>
    <xf numFmtId="0" fontId="18" fillId="0" borderId="13" xfId="0" applyFont="1" applyBorder="1" applyAlignment="1">
      <alignment horizontal="center" vertical="top" wrapText="1"/>
    </xf>
    <xf numFmtId="0" fontId="19" fillId="0" borderId="16" xfId="0" applyFont="1" applyBorder="1" applyAlignment="1">
      <alignment horizontal="center" vertical="top" wrapText="1"/>
    </xf>
    <xf numFmtId="0" fontId="18" fillId="9" borderId="7" xfId="0" applyFont="1" applyFill="1" applyBorder="1" applyAlignment="1">
      <alignment horizontal="center" vertical="top" wrapText="1"/>
    </xf>
    <xf numFmtId="9" fontId="0" fillId="0" borderId="0" xfId="0" applyNumberFormat="1"/>
  </cellXfs>
  <cellStyles count="2">
    <cellStyle name="Normal" xfId="0" builtinId="0"/>
    <cellStyle name="Percent" xfId="1" builtinId="5"/>
  </cellStyles>
  <dxfs count="32">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CSWD_Population_Flo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VA_Population"/>
      <sheetName val="DRA_Population"/>
      <sheetName val="6. Summary"/>
      <sheetName val="Technical Options"/>
    </sheetNames>
    <sheetDataSet>
      <sheetData sheetId="0"/>
      <sheetData sheetId="1"/>
      <sheetData sheetId="2"/>
      <sheetData sheetId="3">
        <row r="24">
          <cell r="B24">
            <v>3</v>
          </cell>
        </row>
        <row r="25">
          <cell r="B25">
            <v>2</v>
          </cell>
        </row>
        <row r="26">
          <cell r="B26">
            <v>1</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s" refreshedDate="44007.511375347225" createdVersion="4" refreshedVersion="4" minRefreshableVersion="3" recordCount="39">
  <cacheSource type="worksheet">
    <worksheetSource ref="E5:AP44" sheet="Erosion"/>
  </cacheSource>
  <cacheFields count="38">
    <cacheField name="Geographical Area or Ecosystem" numFmtId="0">
      <sharedItems count="2">
        <s v="UPLAND"/>
        <s v="LOWLAND"/>
      </sharedItems>
    </cacheField>
    <cacheField name="Barangay" numFmtId="0">
      <sharedItems count="39">
        <s v="Amparo"/>
        <s v="Anticala"/>
        <s v="Aupagan"/>
        <s v="Bancasi"/>
        <s v="Baobaoan"/>
        <s v="Basag "/>
        <s v="Bilay"/>
        <s v="Bitan-agan"/>
        <s v="Bit-os"/>
        <s v="Bonbon"/>
        <s v="Bugsukan"/>
        <s v="Camayahan"/>
        <s v="Dankias "/>
        <s v="De Oro "/>
        <s v="Don Francisco"/>
        <s v="Dulag"/>
        <s v="Dumalagan"/>
        <s v="Florida "/>
        <s v="Kinamlutan"/>
        <s v="Libertad "/>
        <s v="Los Angeles "/>
        <s v="Manuel J. Santos "/>
        <s v="Maguinda "/>
        <s v="Maibu"/>
        <s v="Mandamo"/>
        <s v="Manila de Bugabus"/>
        <s v="Nongnong"/>
        <s v="Pianing "/>
        <s v="Pigdaulan"/>
        <s v="Pinamanculan"/>
        <s v="Salvacion"/>
        <s v="San Mateo"/>
        <s v="Santo Niño"/>
        <s v="Sumile "/>
        <s v="Sumilihon"/>
        <s v="Tagabaca "/>
        <s v="Taguibo"/>
        <s v="Taligaman"/>
        <s v="Tungao"/>
      </sharedItems>
    </cacheField>
    <cacheField name="Estimated Residential Area (hectares)" numFmtId="2">
      <sharedItems containsSemiMixedTypes="0" containsString="0" containsNumber="1" minValue="461.44200000000001" maxValue="8670.6299999999992"/>
    </cacheField>
    <cacheField name="Total Population of barangay" numFmtId="1">
      <sharedItems containsSemiMixedTypes="0" containsString="0" containsNumber="1" containsInteger="1" minValue="859" maxValue="21703"/>
    </cacheField>
    <cacheField name="Computed Population Density (pop/area)" numFmtId="2">
      <sharedItems containsSemiMixedTypes="0" containsString="0" containsNumber="1" minValue="0.23226163675970246" maxValue="28.615504295028579"/>
    </cacheField>
    <cacheField name="Estimated affected area by hazard" numFmtId="2">
      <sharedItems containsSemiMixedTypes="0" containsString="0" containsNumber="1" minValue="24.1248" maxValue="8381.4167999999991"/>
    </cacheField>
    <cacheField name="Total population exposed (affected area* pop'n density)" numFmtId="1">
      <sharedItems containsSemiMixedTypes="0" containsString="0" containsNumber="1" minValue="109.431" maxValue="5511.8072000000002"/>
    </cacheField>
    <cacheField name="Affected population divided by total population" numFmtId="9">
      <sharedItems containsSemiMixedTypes="0" containsString="0" containsNumber="1" minValue="2.9255942947702063E-2" maxValue="1.0000057498802108"/>
    </cacheField>
    <cacheField name="Exposure Score" numFmtId="0">
      <sharedItems containsSemiMixedTypes="0" containsString="0" containsNumber="1" containsInteger="1" minValue="1" maxValue="5"/>
    </cacheField>
    <cacheField name="% living in informal settlements" numFmtId="2">
      <sharedItems containsSemiMixedTypes="0" containsString="0" containsNumber="1" minValue="0" maxValue="9.0775988286969262"/>
    </cacheField>
    <cacheField name="Sensitivity Score (informal settlements)" numFmtId="0">
      <sharedItems containsSemiMixedTypes="0" containsString="0" containsNumber="1" containsInteger="1" minValue="1" maxValue="2"/>
    </cacheField>
    <cacheField name="% of population living in dwelling units made from light materials" numFmtId="10">
      <sharedItems containsMixedTypes="1" containsNumber="1" minValue="0.18970000000000001" maxValue="0.84909999999999997"/>
    </cacheField>
    <cacheField name="Sensitivity Score (light materials)" numFmtId="0">
      <sharedItems containsSemiMixedTypes="0" containsString="0" containsNumber="1" containsInteger="1" minValue="0" maxValue="5"/>
    </cacheField>
    <cacheField name="% of yound and old dependents" numFmtId="9">
      <sharedItems containsSemiMixedTypes="0" containsString="0" containsNumber="1" minValue="0.25" maxValue="0.25"/>
    </cacheField>
    <cacheField name="Sensitivity Score (young and old dependents)" numFmtId="0">
      <sharedItems containsSemiMixedTypes="0" containsString="0" containsNumber="1" containsInteger="1" minValue="3" maxValue="3"/>
    </cacheField>
    <cacheField name="% of PWDs" numFmtId="9">
      <sharedItems containsSemiMixedTypes="0" containsString="0" containsNumber="1" minValue="0.01" maxValue="0.01"/>
    </cacheField>
    <cacheField name="Sensitivity Score (PWD)" numFmtId="0">
      <sharedItems containsSemiMixedTypes="0" containsString="0" containsNumber="1" containsInteger="1" minValue="1" maxValue="1"/>
    </cacheField>
    <cacheField name="% living below poverty threshold" numFmtId="9">
      <sharedItems containsSemiMixedTypes="0" containsString="0" containsNumber="1" minValue="0.45" maxValue="0.65"/>
    </cacheField>
    <cacheField name="Sensitivity Score (below poverty threshold)" numFmtId="0">
      <sharedItems containsSemiMixedTypes="0" containsString="0" containsNumber="1" containsInteger="1" minValue="4" maxValue="5"/>
    </cacheField>
    <cacheField name="% of malnourished individuals" numFmtId="10">
      <sharedItems containsSemiMixedTypes="0" containsString="0" containsNumber="1" minValue="5.0000000000000001E-3" maxValue="5.0000000000000001E-3"/>
    </cacheField>
    <cacheField name="Sensitivity Score (malnourished individuals)" numFmtId="0">
      <sharedItems containsSemiMixedTypes="0" containsString="0" containsNumber="1" containsInteger="1" minValue="1" maxValue="1"/>
    </cacheField>
    <cacheField name="Total Sensitivity divided number of indicators" numFmtId="0">
      <sharedItems containsSemiMixedTypes="0" containsString="0" containsNumber="1" minValue="1.6666666666666667" maxValue="2.6666666666666665"/>
    </cacheField>
    <cacheField name="Summary of Findings (Sensitivity)" numFmtId="0">
      <sharedItems containsNonDate="0" containsString="0" containsBlank="1"/>
    </cacheField>
    <cacheField name="Score" numFmtId="0">
      <sharedItems containsNonDate="0" containsString="0" containsBlank="1"/>
    </cacheField>
    <cacheField name="Category" numFmtId="0">
      <sharedItems containsNonDate="0" containsString="0" containsBlank="1"/>
    </cacheField>
    <cacheField name="Description (Wealth)" numFmtId="0">
      <sharedItems/>
    </cacheField>
    <cacheField name="Adaptive Capacity Score (Wealth)" numFmtId="0">
      <sharedItems containsSemiMixedTypes="0" containsString="0" containsNumber="1" containsInteger="1" minValue="2" maxValue="2"/>
    </cacheField>
    <cacheField name="Description (Information)" numFmtId="0">
      <sharedItems/>
    </cacheField>
    <cacheField name="Adaptive Capacity Score (Information)" numFmtId="0">
      <sharedItems containsSemiMixedTypes="0" containsString="0" containsNumber="1" containsInteger="1" minValue="2" maxValue="2"/>
    </cacheField>
    <cacheField name="Description (Infrastructure)" numFmtId="0">
      <sharedItems longText="1"/>
    </cacheField>
    <cacheField name="Adaptive Capacity Score Infrastructure)" numFmtId="0">
      <sharedItems containsSemiMixedTypes="0" containsString="0" containsNumber="1" containsInteger="1" minValue="3" maxValue="3"/>
    </cacheField>
    <cacheField name="Description (Technology)" numFmtId="0">
      <sharedItems/>
    </cacheField>
    <cacheField name="Adaptive Capavity Score (Technology)" numFmtId="0">
      <sharedItems containsSemiMixedTypes="0" containsString="0" containsNumber="1" containsInteger="1" minValue="3" maxValue="3"/>
    </cacheField>
    <cacheField name="Description (Institutional Governance)" numFmtId="0">
      <sharedItems/>
    </cacheField>
    <cacheField name="Adaptive Capacity Score (Institutional Governance)" numFmtId="0">
      <sharedItems containsSemiMixedTypes="0" containsString="0" containsNumber="1" containsInteger="1" minValue="4" maxValue="4"/>
    </cacheField>
    <cacheField name="Description (Social Capital)" numFmtId="0">
      <sharedItems/>
    </cacheField>
    <cacheField name="Adaptive capacity score (Social Capital)" numFmtId="0">
      <sharedItems containsSemiMixedTypes="0" containsString="0" containsNumber="1" containsInteger="1" minValue="4" maxValue="4"/>
    </cacheField>
    <cacheField name="Total score divided total number of inidicators" numFmtId="0">
      <sharedItems containsSemiMixedTypes="0" containsString="0" containsNumber="1" containsInteger="1" minValue="3"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x v="0"/>
    <x v="0"/>
    <n v="1295.1500000000001"/>
    <n v="2981"/>
    <n v="2.3016638999343706"/>
    <n v="992.92499999999995"/>
    <n v="2285.3719999999998"/>
    <n v="0.76664609191546451"/>
    <n v="5"/>
    <n v="0"/>
    <n v="1"/>
    <n v="0.4118"/>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semi Concrete roads, Mini gym , Brgy. Hall, schools, Day care center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
    <n v="6416.98"/>
    <n v="3864"/>
    <n v="0.60215241437560973"/>
    <n v="6416.9880000000003"/>
    <n v="3863.998"/>
    <n v="0.99999948240165637"/>
    <n v="5"/>
    <n v="0"/>
    <n v="1"/>
    <n v="0.4355"/>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2"/>
    <n v="849.21500000000003"/>
    <n v="1660"/>
    <n v="1.9547464423025971"/>
    <n v="130.428"/>
    <n v="254.95370000000003"/>
    <n v="0.15358656626506026"/>
    <n v="2"/>
    <n v="1.953125"/>
    <n v="1"/>
    <n v="0.58199999999999996"/>
    <n v="5"/>
    <n v="0.25"/>
    <n v="3"/>
    <n v="0.01"/>
    <n v="1"/>
    <n v="0.55000000000000004"/>
    <n v="5"/>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vered court, Brgy. Hall, schools,  health center building Day care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3"/>
    <n v="1032.48"/>
    <n v="4925"/>
    <n v="4.7700681853401514"/>
    <n v="693.18299999999999"/>
    <n v="3306.53"/>
    <n v="0.67137664974619293"/>
    <n v="5"/>
    <n v="0"/>
    <n v="1"/>
    <n v="0.41849999999999998"/>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Evacuation Center, Concrete roads, covered court, Brgy. Hall, Day care center, Senior Citiizen,health center building, Pilot eacuation center, women''s training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4"/>
    <n v="1001.17"/>
    <n v="1438"/>
    <n v="1.436319506177772"/>
    <n v="110.059"/>
    <n v="158.08000000000001"/>
    <n v="0.10993045897079277"/>
    <n v="2"/>
    <n v="9.0775988286969262"/>
    <n v="2"/>
    <n v="0.45450000000000002"/>
    <n v="4"/>
    <n v="0.25"/>
    <n v="3"/>
    <n v="0.01"/>
    <n v="1"/>
    <n v="0.55000000000000004"/>
    <n v="5"/>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 covered court, Brgy. Hall, schools, Day care center,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5"/>
    <n v="824.61199999999997"/>
    <n v="3786"/>
    <n v="4.5912501879671899"/>
    <n v="24.1248"/>
    <n v="110.76300000000001"/>
    <n v="2.9255942947702063E-2"/>
    <n v="1"/>
    <n v="3.0392156862745097"/>
    <n v="1"/>
    <n v="0.35460000000000003"/>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Day care center,covered court, Brgy. Hall, schools, Senior Citizen, health center building, women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6"/>
    <n v="773.38300000000004"/>
    <n v="1349"/>
    <n v="1.7442845265541134"/>
    <n v="336.28800000000001"/>
    <n v="586.57960000000003"/>
    <n v="0.43482550037064494"/>
    <n v="4"/>
    <n v="7.2952853598014888"/>
    <n v="2"/>
    <n v="0.53369999999999995"/>
    <n v="5"/>
    <n v="0.25"/>
    <n v="3"/>
    <n v="0.01"/>
    <n v="1"/>
    <n v="0.45"/>
    <n v="4"/>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7"/>
    <n v="1127.28"/>
    <n v="1243"/>
    <n v="1.1026541764246682"/>
    <n v="915.06799999999998"/>
    <n v="1009"/>
    <n v="0.8117457763475463"/>
    <n v="5"/>
    <n v="7.8549848942598182"/>
    <n v="2"/>
    <n v="0.3846"/>
    <n v="4"/>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8"/>
    <n v="1781.93"/>
    <n v="3166"/>
    <n v="1.7767252361203862"/>
    <n v="1466.47"/>
    <n v="2605.5220000000004"/>
    <n v="0.82296967782691111"/>
    <n v="5"/>
    <n v="0.41425020712510358"/>
    <n v="1"/>
    <n v="0.27479999999999999"/>
    <n v="3"/>
    <n v="0.25"/>
    <n v="3"/>
    <n v="0.01"/>
    <n v="1"/>
    <n v="0.45"/>
    <n v="4"/>
    <n v="5.0000000000000001E-3"/>
    <n v="1"/>
    <n v="2.1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9"/>
    <n v="1290.07"/>
    <n v="5446"/>
    <n v="4.2214763539962954"/>
    <n v="585.41629999999998"/>
    <n v="2471.326"/>
    <n v="0.4537873668747705"/>
    <n v="4"/>
    <n v="2.0038167938931295"/>
    <n v="1"/>
    <n v="0.40279999999999999"/>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0"/>
    <n v="1274.75"/>
    <n v="1570"/>
    <n v="1.2316140419690136"/>
    <n v="1100.4013"/>
    <n v="1355.2667000000001"/>
    <n v="0.86322719745222942"/>
    <n v="5"/>
    <n v="2.067336089781453"/>
    <n v="1"/>
    <n v="0.18970000000000001"/>
    <n v="3"/>
    <n v="0.25"/>
    <n v="3"/>
    <n v="0.01"/>
    <n v="1"/>
    <n v="0.55000000000000004"/>
    <n v="5"/>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1"/>
    <n v="2778.28"/>
    <n v="1258"/>
    <n v="0.45279813409735514"/>
    <n v="2264.4090000000001"/>
    <n v="1025.32"/>
    <n v="0.81503974562798087"/>
    <n v="5"/>
    <n v="1.7902813299232736"/>
    <n v="1"/>
    <n v="0.64390000000000003"/>
    <n v="5"/>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2"/>
    <n v="990.67700000000002"/>
    <n v="1195"/>
    <n v="1.2062458298718957"/>
    <n v="703.84199999999998"/>
    <n v="849.00900000000001"/>
    <n v="0.71046778242677822"/>
    <n v="5"/>
    <n v="0.27548209366391185"/>
    <n v="1"/>
    <n v="0.26790000000000003"/>
    <n v="3"/>
    <n v="0.25"/>
    <n v="3"/>
    <n v="0.01"/>
    <n v="1"/>
    <n v="0.45"/>
    <n v="4"/>
    <n v="5.0000000000000001E-3"/>
    <n v="1"/>
    <n v="2.1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3"/>
    <n v="762.17600000000004"/>
    <n v="1968"/>
    <n v="2.5820807792425895"/>
    <n v="594.99800000000005"/>
    <n v="1536.3319999999999"/>
    <n v="0.78065650406504061"/>
    <n v="5"/>
    <n v="0.3886925795053004"/>
    <n v="1"/>
    <n v="0.33100000000000002"/>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4"/>
    <n v="638.29999999999995"/>
    <n v="1183"/>
    <n v="1.8533604887983708"/>
    <n v="568.18399999999997"/>
    <n v="1053.0493000000001"/>
    <n v="0.89015156382079474"/>
    <n v="5"/>
    <n v="0.5946135012242042"/>
    <n v="1"/>
    <n v="0.63129999999999997"/>
    <n v="5"/>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5"/>
    <n v="1060.49"/>
    <n v="2047"/>
    <n v="1.9302397948118322"/>
    <n v="1004.9259999999999"/>
    <n v="1939.7469999999998"/>
    <n v="0.94760478749389343"/>
    <n v="5"/>
    <n v="1.8587360594795539"/>
    <n v="1"/>
    <n v="0.39229999999999998"/>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6"/>
    <n v="920.33900000000006"/>
    <n v="2580"/>
    <n v="2.803314865500647"/>
    <n v="668.36199999999997"/>
    <n v="1873.6290000000001"/>
    <n v="0.72621279069767442"/>
    <n v="5"/>
    <n v="2.5839793281653747"/>
    <n v="1"/>
    <n v="0.437"/>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7"/>
    <n v="5276.75"/>
    <n v="2507"/>
    <n v="0.47510304638271661"/>
    <n v="4586.63"/>
    <n v="2179.12"/>
    <n v="0.86921420023932983"/>
    <n v="5"/>
    <n v="0.16207455429497569"/>
    <n v="1"/>
    <n v="0.374"/>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18"/>
    <n v="796.73400000000004"/>
    <n v="3097"/>
    <n v="3.8871191639869767"/>
    <n v="204.62299999999999"/>
    <n v="795.39400000000001"/>
    <n v="0.25682725217952856"/>
    <n v="3"/>
    <n v="0"/>
    <n v="1"/>
    <n v="0.40100000000000002"/>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19"/>
    <n v="758.43499999999995"/>
    <n v="21703"/>
    <n v="28.615504295028579"/>
    <n v="152.07400000000001"/>
    <n v="4351.67"/>
    <n v="0.20051006773257155"/>
    <n v="3"/>
    <n v="0.60240963855421692"/>
    <n v="1"/>
    <n v="0.37319999999999998"/>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sports complex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20"/>
    <n v="1762.58"/>
    <n v="5234"/>
    <n v="2.9695106037740131"/>
    <n v="446.21691000000004"/>
    <n v="1325.0423999999998"/>
    <n v="0.25316056553305311"/>
    <n v="3"/>
    <n v="1.4925373134328357"/>
    <n v="1"/>
    <n v="0.24199999999999999"/>
    <n v="3"/>
    <n v="0.25"/>
    <n v="3"/>
    <n v="0.01"/>
    <n v="1"/>
    <n v="0.55000000000000004"/>
    <n v="5"/>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1"/>
    <n v="638.678"/>
    <n v="1417"/>
    <n v="2.2186453893824432"/>
    <n v="637.42049000000009"/>
    <n v="1414.2126600000001"/>
    <n v="0.99803292872265359"/>
    <n v="5"/>
    <n v="0.2288329519450801"/>
    <n v="1"/>
    <s v="0,00%"/>
    <n v="0"/>
    <n v="0.25"/>
    <n v="3"/>
    <n v="0.01"/>
    <n v="1"/>
    <n v="0.45"/>
    <n v="4"/>
    <n v="5.0000000000000001E-3"/>
    <n v="1"/>
    <n v="1.6666666666666667"/>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2"/>
    <n v="1626.4"/>
    <n v="3600"/>
    <n v="2.2134776192818495"/>
    <n v="912.17100000000005"/>
    <n v="2019.077"/>
    <n v="0.56085472222222221"/>
    <n v="5"/>
    <n v="1.3215859030837005"/>
    <n v="1"/>
    <n v="0.55269999999999997"/>
    <n v="5"/>
    <n v="0.25"/>
    <n v="3"/>
    <n v="0.01"/>
    <n v="1"/>
    <n v="0.65"/>
    <n v="5"/>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3"/>
    <n v="899.81299999999999"/>
    <n v="1492"/>
    <n v="1.6581222987442947"/>
    <n v="899.81399999999996"/>
    <n v="1492"/>
    <n v="1"/>
    <n v="5"/>
    <n v="2.276707530647986"/>
    <n v="1"/>
    <n v="0.50219999999999998"/>
    <n v="5"/>
    <n v="0.25"/>
    <n v="3"/>
    <n v="0.01"/>
    <n v="1"/>
    <n v="0.65"/>
    <n v="5"/>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4"/>
    <n v="2031.25"/>
    <n v="859"/>
    <n v="0.42289230769230768"/>
    <n v="550.82400000000007"/>
    <n v="232.93949999999998"/>
    <n v="0.27117520372526194"/>
    <n v="3"/>
    <n v="0.35398230088495575"/>
    <n v="1"/>
    <n v="0.53520000000000001"/>
    <n v="5"/>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5"/>
    <n v="2712.45"/>
    <n v="3785"/>
    <n v="1.3954174270493467"/>
    <n v="2712.45"/>
    <n v="3785.0060000000003"/>
    <n v="1.0000015852047557"/>
    <n v="5"/>
    <n v="6.2787136294027563"/>
    <n v="2"/>
    <n v="0.3322"/>
    <n v="4"/>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6"/>
    <n v="6862.95"/>
    <n v="1594"/>
    <n v="0.23226163675970246"/>
    <n v="6862.9500000000007"/>
    <n v="1594.0029999999999"/>
    <n v="1.0000018820577163"/>
    <n v="5"/>
    <n v="0.47449584816132861"/>
    <n v="1"/>
    <n v="0.84909999999999997"/>
    <n v="5"/>
    <n v="0.25"/>
    <n v="3"/>
    <n v="0.01"/>
    <n v="1"/>
    <n v="0.65"/>
    <n v="5"/>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7"/>
    <n v="3381.79"/>
    <n v="2165"/>
    <n v="0.64019350698890232"/>
    <n v="3335.44"/>
    <n v="2135.3249999999998"/>
    <n v="0.98629330254041558"/>
    <n v="5"/>
    <n v="0"/>
    <n v="1"/>
    <n v="0.35099999999999998"/>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8"/>
    <n v="1001.56"/>
    <n v="2529"/>
    <n v="2.5250609049882184"/>
    <n v="147.7491"/>
    <n v="373.07500000000005"/>
    <n v="0.14751878212732308"/>
    <n v="2"/>
    <n v="2.5139664804469275"/>
    <n v="1"/>
    <n v="0.5776"/>
    <n v="5"/>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women center, senior citizen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29"/>
    <n v="1073.51"/>
    <n v="3060"/>
    <n v="2.8504625015137259"/>
    <n v="165.94200000000001"/>
    <n v="473.01100000000002"/>
    <n v="0.15457875816993466"/>
    <n v="2"/>
    <n v="0.64308681672025725"/>
    <n v="1"/>
    <n v="0.26519999999999999"/>
    <n v="3"/>
    <n v="0.25"/>
    <n v="3"/>
    <n v="0.01"/>
    <n v="1"/>
    <n v="0.45"/>
    <n v="4"/>
    <n v="5.0000000000000001E-3"/>
    <n v="1"/>
    <n v="2.1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30"/>
    <n v="769.28300000000002"/>
    <n v="1580"/>
    <n v="2.0538605428691392"/>
    <n v="440.46199999999999"/>
    <n v="904.64799999999991"/>
    <n v="0.57256202531645561"/>
    <n v="5"/>
    <n v="0.2510460251046025"/>
    <n v="1"/>
    <n v="0.63980000000000004"/>
    <n v="5"/>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31"/>
    <n v="948.18100000000004"/>
    <n v="2828"/>
    <n v="2.9825529092019352"/>
    <n v="840.15170000000001"/>
    <n v="2505.7955999999999"/>
    <n v="0.8860663366336633"/>
    <n v="5"/>
    <n v="0.90909090909090906"/>
    <n v="1"/>
    <n v="0.27610000000000001"/>
    <n v="3"/>
    <n v="0.25"/>
    <n v="3"/>
    <n v="0.01"/>
    <n v="1"/>
    <n v="0.65"/>
    <n v="5"/>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32"/>
    <n v="1652.41"/>
    <n v="2658"/>
    <n v="1.6085596189807614"/>
    <n v="701.21100000000001"/>
    <n v="1127.94"/>
    <n v="0.42435665914221221"/>
    <n v="4"/>
    <n v="1.062215477996965"/>
    <n v="1"/>
    <n v="0.55810000000000004"/>
    <n v="5"/>
    <n v="0.25"/>
    <n v="3"/>
    <n v="0.01"/>
    <n v="1"/>
    <n v="0.55000000000000004"/>
    <n v="5"/>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33"/>
    <n v="1592.44"/>
    <n v="2087"/>
    <n v="1.3105674311120041"/>
    <n v="1592.444"/>
    <n v="2087.0120000000002"/>
    <n v="1.0000057498802108"/>
    <n v="5"/>
    <n v="0.72737852778585976"/>
    <n v="1"/>
    <n v="0.57850000000000001"/>
    <n v="5"/>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34"/>
    <n v="851.08299999999997"/>
    <n v="4989"/>
    <n v="5.861942959734832"/>
    <n v="47.377270000000003"/>
    <n v="277.72239999999999"/>
    <n v="5.5666947284024854E-2"/>
    <n v="2"/>
    <n v="1.1904761904761905"/>
    <n v="1"/>
    <n v="0.56289999999999996"/>
    <n v="5"/>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35"/>
    <n v="1045.06"/>
    <n v="3487"/>
    <n v="3.3366505272424551"/>
    <n v="32.796599999999998"/>
    <n v="109.431"/>
    <n v="3.1382563808431317E-2"/>
    <n v="1"/>
    <n v="1.1933174224343674"/>
    <n v="1"/>
    <n v="0.54200000000000004"/>
    <n v="5"/>
    <n v="0.25"/>
    <n v="3"/>
    <n v="0.01"/>
    <n v="1"/>
    <n v="0.55000000000000004"/>
    <n v="5"/>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36"/>
    <n v="683.01599999999996"/>
    <n v="4238"/>
    <n v="6.2048326832753551"/>
    <n v="37.740930000000006"/>
    <n v="234.17579999999998"/>
    <n v="5.5256205757432744E-2"/>
    <n v="2"/>
    <n v="1.4401440144014401"/>
    <n v="1"/>
    <n v="0.4733"/>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37"/>
    <n v="461.44200000000001"/>
    <n v="4100"/>
    <n v="8.8851903381139987"/>
    <n v="34.677399999999999"/>
    <n v="308.11599999999999"/>
    <n v="7.5150243902439018E-2"/>
    <n v="2"/>
    <n v="0.37546933667083854"/>
    <n v="1"/>
    <n v="0.3448"/>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38"/>
    <n v="8670.6299999999992"/>
    <n v="5702"/>
    <n v="0.65762234116782758"/>
    <n v="8381.4167999999991"/>
    <n v="5511.8072000000002"/>
    <n v="0.96664454577341286"/>
    <n v="5"/>
    <n v="0.53590568060021437"/>
    <n v="1"/>
    <n v="0.28100000000000003"/>
    <n v="3"/>
    <n v="0.25"/>
    <n v="3"/>
    <n v="0.01"/>
    <n v="1"/>
    <n v="0.55000000000000004"/>
    <n v="5"/>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H45" firstHeaderRow="0" firstDataRow="1" firstDataCol="1"/>
  <pivotFields count="38">
    <pivotField axis="axisRow" showAll="0" avgSubtotal="1">
      <items count="3">
        <item x="1"/>
        <item x="0"/>
        <item t="avg"/>
      </items>
    </pivotField>
    <pivotField axis="axisRow" showAll="0">
      <items count="40">
        <item x="0"/>
        <item x="1"/>
        <item x="2"/>
        <item x="3"/>
        <item x="4"/>
        <item x="5"/>
        <item x="6"/>
        <item x="7"/>
        <item x="8"/>
        <item x="9"/>
        <item x="10"/>
        <item x="11"/>
        <item x="12"/>
        <item x="13"/>
        <item x="14"/>
        <item x="15"/>
        <item x="16"/>
        <item x="17"/>
        <item x="18"/>
        <item x="19"/>
        <item x="20"/>
        <item x="22"/>
        <item x="23"/>
        <item x="24"/>
        <item x="25"/>
        <item x="21"/>
        <item x="26"/>
        <item x="27"/>
        <item x="28"/>
        <item x="29"/>
        <item x="30"/>
        <item x="31"/>
        <item x="32"/>
        <item x="33"/>
        <item x="34"/>
        <item x="35"/>
        <item x="36"/>
        <item x="37"/>
        <item x="38"/>
        <item t="default"/>
      </items>
    </pivotField>
    <pivotField numFmtId="2" showAll="0"/>
    <pivotField numFmtId="1" showAll="0"/>
    <pivotField numFmtId="2" showAll="0"/>
    <pivotField numFmtId="2" showAll="0"/>
    <pivotField numFmtId="1" showAll="0"/>
    <pivotField dataField="1" numFmtId="9" showAll="0"/>
    <pivotField showAll="0"/>
    <pivotField dataField="1" numFmtId="2" showAll="0"/>
    <pivotField showAll="0"/>
    <pivotField dataField="1" showAll="0"/>
    <pivotField showAll="0"/>
    <pivotField dataField="1" numFmtId="9" showAll="0"/>
    <pivotField showAll="0"/>
    <pivotField dataField="1" numFmtId="9" showAll="0"/>
    <pivotField showAll="0"/>
    <pivotField dataField="1" numFmtId="9" showAll="0"/>
    <pivotField showAll="0"/>
    <pivotField dataField="1" numFmtId="1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
  </rowFields>
  <rowItems count="42">
    <i>
      <x/>
    </i>
    <i r="1">
      <x v="2"/>
    </i>
    <i r="1">
      <x v="3"/>
    </i>
    <i r="1">
      <x v="4"/>
    </i>
    <i r="1">
      <x v="5"/>
    </i>
    <i r="1">
      <x v="9"/>
    </i>
    <i r="1">
      <x v="18"/>
    </i>
    <i r="1">
      <x v="19"/>
    </i>
    <i r="1">
      <x v="20"/>
    </i>
    <i r="1">
      <x v="29"/>
    </i>
    <i r="1">
      <x v="31"/>
    </i>
    <i r="1">
      <x v="32"/>
    </i>
    <i r="1">
      <x v="34"/>
    </i>
    <i r="1">
      <x v="35"/>
    </i>
    <i r="1">
      <x v="36"/>
    </i>
    <i>
      <x v="1"/>
    </i>
    <i r="1">
      <x/>
    </i>
    <i r="1">
      <x v="1"/>
    </i>
    <i r="1">
      <x v="6"/>
    </i>
    <i r="1">
      <x v="7"/>
    </i>
    <i r="1">
      <x v="8"/>
    </i>
    <i r="1">
      <x v="10"/>
    </i>
    <i r="1">
      <x v="11"/>
    </i>
    <i r="1">
      <x v="12"/>
    </i>
    <i r="1">
      <x v="13"/>
    </i>
    <i r="1">
      <x v="14"/>
    </i>
    <i r="1">
      <x v="15"/>
    </i>
    <i r="1">
      <x v="16"/>
    </i>
    <i r="1">
      <x v="17"/>
    </i>
    <i r="1">
      <x v="21"/>
    </i>
    <i r="1">
      <x v="22"/>
    </i>
    <i r="1">
      <x v="23"/>
    </i>
    <i r="1">
      <x v="24"/>
    </i>
    <i r="1">
      <x v="25"/>
    </i>
    <i r="1">
      <x v="26"/>
    </i>
    <i r="1">
      <x v="27"/>
    </i>
    <i r="1">
      <x v="28"/>
    </i>
    <i r="1">
      <x v="30"/>
    </i>
    <i r="1">
      <x v="33"/>
    </i>
    <i r="1">
      <x v="37"/>
    </i>
    <i r="1">
      <x v="38"/>
    </i>
    <i t="grand">
      <x/>
    </i>
  </rowItems>
  <colFields count="1">
    <field x="-2"/>
  </colFields>
  <colItems count="7">
    <i>
      <x/>
    </i>
    <i i="1">
      <x v="1"/>
    </i>
    <i i="2">
      <x v="2"/>
    </i>
    <i i="3">
      <x v="3"/>
    </i>
    <i i="4">
      <x v="4"/>
    </i>
    <i i="5">
      <x v="5"/>
    </i>
    <i i="6">
      <x v="6"/>
    </i>
  </colItems>
  <dataFields count="7">
    <dataField name="Sum of Affected population divided by total population" fld="7" baseField="0" baseItem="0"/>
    <dataField name="Sum of % of malnourished individuals" fld="19" baseField="0" baseItem="0"/>
    <dataField name="Sum of % living in informal settlements" fld="9" baseField="0" baseItem="0"/>
    <dataField name="Sum of % of PWDs" fld="15" baseField="0" baseItem="0"/>
    <dataField name="Sum of % of yound and old dependents" fld="13" baseField="0" baseItem="0"/>
    <dataField name="Sum of % living below poverty threshold" fld="17" baseField="0" baseItem="0"/>
    <dataField name="Count of % of population living in dwelling units made from light materials" fld="11" subtotal="count" baseField="0" baseItem="0"/>
  </dataFields>
  <formats count="4">
    <format dxfId="31">
      <pivotArea collapsedLevelsAreSubtotals="1" fieldPosition="0">
        <references count="2">
          <reference field="4294967294" count="1" selected="0">
            <x v="0"/>
          </reference>
          <reference field="0" count="1">
            <x v="0"/>
          </reference>
        </references>
      </pivotArea>
    </format>
    <format dxfId="30">
      <pivotArea collapsedLevelsAreSubtotals="1" fieldPosition="0">
        <references count="2">
          <reference field="4294967294" count="1" selected="0">
            <x v="0"/>
          </reference>
          <reference field="0" count="1">
            <x v="1"/>
          </reference>
        </references>
      </pivotArea>
    </format>
    <format dxfId="29">
      <pivotArea collapsedLevelsAreSubtotals="1" fieldPosition="0">
        <references count="2">
          <reference field="4294967294" count="1" selected="0">
            <x v="1"/>
          </reference>
          <reference field="0" count="1">
            <x v="0"/>
          </reference>
        </references>
      </pivotArea>
    </format>
    <format dxfId="28">
      <pivotArea collapsedLevelsAreSubtotals="1" fieldPosition="0">
        <references count="2">
          <reference field="4294967294" count="1" selected="0">
            <x v="1"/>
          </reference>
          <reference field="0"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F10" workbookViewId="0">
      <selection activeCell="L6" sqref="L6"/>
    </sheetView>
  </sheetViews>
  <sheetFormatPr defaultColWidth="9.140625" defaultRowHeight="14.25"/>
  <cols>
    <col min="1" max="1" width="23.28515625" style="2" customWidth="1"/>
    <col min="2" max="2" width="14.85546875" style="2" customWidth="1"/>
    <col min="3" max="4" width="12.7109375" style="2" customWidth="1"/>
    <col min="5" max="5" width="18" style="2" customWidth="1"/>
    <col min="6" max="6" width="20.7109375" style="2" customWidth="1"/>
    <col min="7" max="9" width="12.7109375" style="2" customWidth="1"/>
    <col min="10" max="10" width="16" style="2" customWidth="1"/>
    <col min="11" max="11" width="12.7109375" style="2" customWidth="1"/>
    <col min="12" max="12" width="12.7109375" style="3" customWidth="1"/>
    <col min="13" max="26" width="12.7109375" style="2" customWidth="1"/>
    <col min="27" max="27" width="20.7109375" style="2" customWidth="1"/>
    <col min="28" max="42" width="12.7109375" style="2" customWidth="1"/>
    <col min="43" max="43" width="20.7109375" style="2" hidden="1" customWidth="1"/>
    <col min="44" max="48" width="12.7109375" style="2" hidden="1" customWidth="1"/>
    <col min="49" max="16384" width="9.140625" style="2"/>
  </cols>
  <sheetData>
    <row r="1" spans="1:48">
      <c r="A1" s="1" t="s">
        <v>0</v>
      </c>
    </row>
    <row r="2" spans="1:48" ht="15" thickBot="1"/>
    <row r="3" spans="1:48" ht="21.75" customHeight="1">
      <c r="A3" s="69" t="s">
        <v>1</v>
      </c>
      <c r="B3" s="71" t="s">
        <v>2</v>
      </c>
      <c r="C3" s="71"/>
      <c r="D3" s="71"/>
      <c r="E3" s="72" t="s">
        <v>3</v>
      </c>
      <c r="F3" s="72"/>
      <c r="G3" s="72"/>
      <c r="H3" s="72"/>
      <c r="I3" s="72"/>
      <c r="J3" s="72"/>
      <c r="K3" s="72"/>
      <c r="L3" s="72"/>
      <c r="M3" s="72"/>
      <c r="N3" s="73" t="s">
        <v>4</v>
      </c>
      <c r="O3" s="73"/>
      <c r="P3" s="73"/>
      <c r="Q3" s="73"/>
      <c r="R3" s="73"/>
      <c r="S3" s="73"/>
      <c r="T3" s="73"/>
      <c r="U3" s="73"/>
      <c r="V3" s="73"/>
      <c r="W3" s="73"/>
      <c r="X3" s="73"/>
      <c r="Y3" s="73"/>
      <c r="Z3" s="73"/>
      <c r="AA3" s="74" t="s">
        <v>5</v>
      </c>
      <c r="AB3" s="63" t="s">
        <v>6</v>
      </c>
      <c r="AC3" s="63"/>
      <c r="AD3" s="65" t="s">
        <v>7</v>
      </c>
      <c r="AE3" s="65"/>
      <c r="AF3" s="65"/>
      <c r="AG3" s="65"/>
      <c r="AH3" s="65"/>
      <c r="AI3" s="65"/>
      <c r="AJ3" s="65"/>
      <c r="AK3" s="65"/>
      <c r="AL3" s="65"/>
      <c r="AM3" s="65"/>
      <c r="AN3" s="65"/>
      <c r="AO3" s="65"/>
      <c r="AP3" s="65"/>
      <c r="AQ3" s="66" t="s">
        <v>8</v>
      </c>
      <c r="AR3" s="55" t="s">
        <v>9</v>
      </c>
      <c r="AS3" s="55" t="s">
        <v>10</v>
      </c>
      <c r="AT3" s="55" t="s">
        <v>11</v>
      </c>
      <c r="AU3" s="55" t="s">
        <v>12</v>
      </c>
      <c r="AV3" s="57" t="s">
        <v>13</v>
      </c>
    </row>
    <row r="4" spans="1:48" ht="54.75" customHeight="1">
      <c r="A4" s="70"/>
      <c r="B4" s="4" t="s">
        <v>14</v>
      </c>
      <c r="C4" s="4" t="s">
        <v>15</v>
      </c>
      <c r="D4" s="4" t="s">
        <v>16</v>
      </c>
      <c r="E4" s="5" t="s">
        <v>17</v>
      </c>
      <c r="F4" s="5" t="s">
        <v>18</v>
      </c>
      <c r="G4" s="6" t="s">
        <v>19</v>
      </c>
      <c r="H4" s="5" t="s">
        <v>20</v>
      </c>
      <c r="I4" s="5" t="s">
        <v>21</v>
      </c>
      <c r="J4" s="6" t="s">
        <v>22</v>
      </c>
      <c r="K4" s="5" t="s">
        <v>23</v>
      </c>
      <c r="L4" s="7" t="s">
        <v>24</v>
      </c>
      <c r="M4" s="5" t="s">
        <v>25</v>
      </c>
      <c r="N4" s="59" t="s">
        <v>26</v>
      </c>
      <c r="O4" s="59"/>
      <c r="P4" s="59" t="s">
        <v>27</v>
      </c>
      <c r="Q4" s="59"/>
      <c r="R4" s="59" t="s">
        <v>28</v>
      </c>
      <c r="S4" s="59"/>
      <c r="T4" s="59" t="s">
        <v>29</v>
      </c>
      <c r="U4" s="59"/>
      <c r="V4" s="59" t="s">
        <v>30</v>
      </c>
      <c r="W4" s="59"/>
      <c r="X4" s="60" t="s">
        <v>31</v>
      </c>
      <c r="Y4" s="61"/>
      <c r="Z4" s="8" t="s">
        <v>32</v>
      </c>
      <c r="AA4" s="59"/>
      <c r="AB4" s="64"/>
      <c r="AC4" s="64"/>
      <c r="AD4" s="62" t="s">
        <v>33</v>
      </c>
      <c r="AE4" s="62"/>
      <c r="AF4" s="62" t="s">
        <v>34</v>
      </c>
      <c r="AG4" s="62"/>
      <c r="AH4" s="67" t="s">
        <v>35</v>
      </c>
      <c r="AI4" s="68"/>
      <c r="AJ4" s="62" t="s">
        <v>36</v>
      </c>
      <c r="AK4" s="62"/>
      <c r="AL4" s="62" t="s">
        <v>37</v>
      </c>
      <c r="AM4" s="62"/>
      <c r="AN4" s="62" t="s">
        <v>38</v>
      </c>
      <c r="AO4" s="62"/>
      <c r="AP4" s="9" t="s">
        <v>39</v>
      </c>
      <c r="AQ4" s="62"/>
      <c r="AR4" s="56"/>
      <c r="AS4" s="56"/>
      <c r="AT4" s="56"/>
      <c r="AU4" s="56"/>
      <c r="AV4" s="58"/>
    </row>
    <row r="5" spans="1:48" ht="66" customHeight="1" thickBot="1">
      <c r="A5" s="10" t="s">
        <v>40</v>
      </c>
      <c r="B5" s="11"/>
      <c r="C5" s="11" t="s">
        <v>41</v>
      </c>
      <c r="D5" s="11"/>
      <c r="E5" s="11" t="s">
        <v>17</v>
      </c>
      <c r="F5" s="11" t="s">
        <v>18</v>
      </c>
      <c r="G5" s="12" t="s">
        <v>42</v>
      </c>
      <c r="H5" s="12" t="s">
        <v>43</v>
      </c>
      <c r="I5" s="12" t="s">
        <v>44</v>
      </c>
      <c r="J5" s="12" t="s">
        <v>45</v>
      </c>
      <c r="K5" s="12" t="s">
        <v>46</v>
      </c>
      <c r="L5" s="13" t="s">
        <v>47</v>
      </c>
      <c r="M5" s="14" t="s">
        <v>25</v>
      </c>
      <c r="N5" s="11" t="s">
        <v>48</v>
      </c>
      <c r="O5" s="11" t="s">
        <v>122</v>
      </c>
      <c r="P5" s="11" t="s">
        <v>49</v>
      </c>
      <c r="Q5" s="11" t="s">
        <v>121</v>
      </c>
      <c r="R5" s="11" t="s">
        <v>50</v>
      </c>
      <c r="S5" s="11" t="s">
        <v>120</v>
      </c>
      <c r="T5" s="11" t="s">
        <v>51</v>
      </c>
      <c r="U5" s="11" t="s">
        <v>119</v>
      </c>
      <c r="V5" s="11" t="s">
        <v>52</v>
      </c>
      <c r="W5" s="11" t="s">
        <v>123</v>
      </c>
      <c r="X5" s="11" t="s">
        <v>53</v>
      </c>
      <c r="Y5" s="11" t="s">
        <v>124</v>
      </c>
      <c r="Z5" s="11" t="s">
        <v>54</v>
      </c>
      <c r="AA5" s="11" t="s">
        <v>5</v>
      </c>
      <c r="AB5" s="11" t="s">
        <v>55</v>
      </c>
      <c r="AC5" s="11" t="s">
        <v>56</v>
      </c>
      <c r="AD5" s="15" t="s">
        <v>133</v>
      </c>
      <c r="AE5" s="11" t="s">
        <v>134</v>
      </c>
      <c r="AF5" s="15" t="s">
        <v>135</v>
      </c>
      <c r="AG5" s="11" t="s">
        <v>136</v>
      </c>
      <c r="AH5" s="15" t="s">
        <v>137</v>
      </c>
      <c r="AI5" s="11" t="s">
        <v>138</v>
      </c>
      <c r="AJ5" s="15" t="s">
        <v>139</v>
      </c>
      <c r="AK5" s="11" t="s">
        <v>140</v>
      </c>
      <c r="AL5" s="15" t="s">
        <v>141</v>
      </c>
      <c r="AM5" s="11" t="s">
        <v>142</v>
      </c>
      <c r="AN5" s="11" t="s">
        <v>143</v>
      </c>
      <c r="AO5" s="11" t="s">
        <v>144</v>
      </c>
      <c r="AP5" s="11" t="s">
        <v>57</v>
      </c>
      <c r="AQ5" s="11" t="s">
        <v>8</v>
      </c>
      <c r="AR5" s="11" t="s">
        <v>58</v>
      </c>
      <c r="AS5" s="11" t="s">
        <v>10</v>
      </c>
      <c r="AT5" s="11" t="s">
        <v>59</v>
      </c>
      <c r="AU5" s="11" t="s">
        <v>60</v>
      </c>
      <c r="AV5" s="16" t="s">
        <v>61</v>
      </c>
    </row>
    <row r="6" spans="1:48" ht="48" customHeight="1">
      <c r="A6" s="17"/>
      <c r="B6" s="18" t="s">
        <v>62</v>
      </c>
      <c r="C6" s="17">
        <v>6</v>
      </c>
      <c r="D6" s="17"/>
      <c r="E6" s="48" t="s">
        <v>118</v>
      </c>
      <c r="F6" s="19" t="s">
        <v>63</v>
      </c>
      <c r="G6" s="20">
        <v>1295.1500000000001</v>
      </c>
      <c r="H6" s="21">
        <v>2981</v>
      </c>
      <c r="I6" s="22">
        <f t="shared" ref="I6:I44" si="0">H6/G6</f>
        <v>2.3016638999343706</v>
      </c>
      <c r="J6" s="20">
        <v>992.92499999999995</v>
      </c>
      <c r="K6" s="23">
        <v>2285.3719999999998</v>
      </c>
      <c r="L6" s="24">
        <f t="shared" ref="L6:L44" si="1">K6/H6</f>
        <v>0.76664609191546451</v>
      </c>
      <c r="M6" s="17">
        <v>5</v>
      </c>
      <c r="N6" s="25">
        <v>0</v>
      </c>
      <c r="O6" s="26">
        <v>1</v>
      </c>
      <c r="P6" s="27">
        <v>0.4118</v>
      </c>
      <c r="Q6" s="26">
        <v>4</v>
      </c>
      <c r="R6" s="28">
        <v>0.25</v>
      </c>
      <c r="S6" s="29">
        <v>3</v>
      </c>
      <c r="T6" s="30">
        <v>0.01</v>
      </c>
      <c r="U6" s="31">
        <v>1</v>
      </c>
      <c r="V6" s="32">
        <v>0.45</v>
      </c>
      <c r="W6" s="33">
        <v>4</v>
      </c>
      <c r="X6" s="34">
        <v>5.0000000000000001E-3</v>
      </c>
      <c r="Y6" s="33">
        <v>1</v>
      </c>
      <c r="Z6" s="26">
        <f>SUM(O6+Q6+S6+U6+W6+Y6)/6</f>
        <v>2.3333333333333335</v>
      </c>
      <c r="AA6" s="31"/>
      <c r="AB6" s="35"/>
      <c r="AC6" s="31"/>
      <c r="AD6" s="36" t="s">
        <v>64</v>
      </c>
      <c r="AE6" s="37">
        <v>2</v>
      </c>
      <c r="AF6" s="38" t="s">
        <v>65</v>
      </c>
      <c r="AG6" s="39">
        <v>2</v>
      </c>
      <c r="AH6" s="36" t="s">
        <v>66</v>
      </c>
      <c r="AI6" s="39">
        <v>3</v>
      </c>
      <c r="AJ6" s="36" t="s">
        <v>67</v>
      </c>
      <c r="AK6" s="37">
        <v>3</v>
      </c>
      <c r="AL6" s="36" t="s">
        <v>68</v>
      </c>
      <c r="AM6" s="37">
        <v>4</v>
      </c>
      <c r="AN6" s="40" t="s">
        <v>69</v>
      </c>
      <c r="AO6" s="41">
        <v>4</v>
      </c>
      <c r="AP6" s="42">
        <f t="shared" ref="AP6:AP44" si="2">AVERAGE(AO6,AM6,AK6,AI6,AG6,AE6)</f>
        <v>3</v>
      </c>
      <c r="AQ6" s="31"/>
      <c r="AR6" s="31"/>
      <c r="AS6" s="31"/>
      <c r="AT6" s="31"/>
      <c r="AU6" s="31"/>
      <c r="AV6" s="31"/>
    </row>
    <row r="7" spans="1:48" ht="51" customHeight="1">
      <c r="A7" s="17"/>
      <c r="B7" s="18" t="s">
        <v>62</v>
      </c>
      <c r="C7" s="17">
        <v>6</v>
      </c>
      <c r="D7" s="17"/>
      <c r="E7" s="49" t="s">
        <v>118</v>
      </c>
      <c r="F7" s="19" t="s">
        <v>70</v>
      </c>
      <c r="G7" s="20">
        <v>6416.98</v>
      </c>
      <c r="H7" s="21">
        <v>3864</v>
      </c>
      <c r="I7" s="22">
        <f t="shared" si="0"/>
        <v>0.60215241437560973</v>
      </c>
      <c r="J7" s="20">
        <v>6416.9880000000003</v>
      </c>
      <c r="K7" s="23">
        <v>3863.998</v>
      </c>
      <c r="L7" s="24">
        <f t="shared" si="1"/>
        <v>0.99999948240165637</v>
      </c>
      <c r="M7" s="17">
        <v>5</v>
      </c>
      <c r="N7" s="25">
        <v>0</v>
      </c>
      <c r="O7" s="26">
        <v>1</v>
      </c>
      <c r="P7" s="27">
        <v>0.4355</v>
      </c>
      <c r="Q7" s="26">
        <v>4</v>
      </c>
      <c r="R7" s="28">
        <v>0.25</v>
      </c>
      <c r="S7" s="29">
        <v>3</v>
      </c>
      <c r="T7" s="30">
        <v>0.01</v>
      </c>
      <c r="U7" s="31">
        <v>1</v>
      </c>
      <c r="V7" s="32">
        <v>0.45</v>
      </c>
      <c r="W7" s="33">
        <v>4</v>
      </c>
      <c r="X7" s="34">
        <v>5.0000000000000001E-3</v>
      </c>
      <c r="Y7" s="33">
        <v>1</v>
      </c>
      <c r="Z7" s="26">
        <f t="shared" ref="Z7:Z44" si="3">SUM(O7+Q7+S7+U7+W7+Y7)/6</f>
        <v>2.3333333333333335</v>
      </c>
      <c r="AA7" s="31"/>
      <c r="AB7" s="35"/>
      <c r="AC7" s="31"/>
      <c r="AD7" s="36" t="s">
        <v>64</v>
      </c>
      <c r="AE7" s="37">
        <v>2</v>
      </c>
      <c r="AF7" s="38" t="s">
        <v>65</v>
      </c>
      <c r="AG7" s="39">
        <v>2</v>
      </c>
      <c r="AH7" s="36" t="s">
        <v>71</v>
      </c>
      <c r="AI7" s="39">
        <v>3</v>
      </c>
      <c r="AJ7" s="36" t="s">
        <v>67</v>
      </c>
      <c r="AK7" s="37">
        <v>3</v>
      </c>
      <c r="AL7" s="36" t="s">
        <v>68</v>
      </c>
      <c r="AM7" s="37">
        <v>4</v>
      </c>
      <c r="AN7" s="40" t="s">
        <v>69</v>
      </c>
      <c r="AO7" s="41">
        <v>4</v>
      </c>
      <c r="AP7" s="42">
        <f t="shared" si="2"/>
        <v>3</v>
      </c>
      <c r="AQ7" s="31"/>
      <c r="AR7" s="31"/>
      <c r="AS7" s="31"/>
      <c r="AT7" s="31"/>
      <c r="AU7" s="31"/>
      <c r="AV7" s="31"/>
    </row>
    <row r="8" spans="1:48" ht="45" customHeight="1">
      <c r="A8" s="17"/>
      <c r="B8" s="18" t="s">
        <v>62</v>
      </c>
      <c r="C8" s="17">
        <v>6</v>
      </c>
      <c r="D8" s="17"/>
      <c r="E8" s="49" t="s">
        <v>164</v>
      </c>
      <c r="F8" s="19" t="s">
        <v>72</v>
      </c>
      <c r="G8" s="20">
        <v>849.21500000000003</v>
      </c>
      <c r="H8" s="21">
        <v>1660</v>
      </c>
      <c r="I8" s="22">
        <f t="shared" si="0"/>
        <v>1.9547464423025971</v>
      </c>
      <c r="J8" s="20">
        <v>130.428</v>
      </c>
      <c r="K8" s="23">
        <v>254.95370000000003</v>
      </c>
      <c r="L8" s="24">
        <f t="shared" si="1"/>
        <v>0.15358656626506026</v>
      </c>
      <c r="M8" s="17">
        <v>2</v>
      </c>
      <c r="N8" s="25">
        <v>1.953125</v>
      </c>
      <c r="O8" s="26">
        <v>1</v>
      </c>
      <c r="P8" s="27">
        <v>0.58199999999999996</v>
      </c>
      <c r="Q8" s="26">
        <v>5</v>
      </c>
      <c r="R8" s="28">
        <v>0.25</v>
      </c>
      <c r="S8" s="29">
        <v>3</v>
      </c>
      <c r="T8" s="30">
        <v>0.01</v>
      </c>
      <c r="U8" s="31">
        <v>1</v>
      </c>
      <c r="V8" s="32">
        <v>0.55000000000000004</v>
      </c>
      <c r="W8" s="33">
        <v>5</v>
      </c>
      <c r="X8" s="34">
        <v>5.0000000000000001E-3</v>
      </c>
      <c r="Y8" s="33">
        <v>1</v>
      </c>
      <c r="Z8" s="26">
        <f t="shared" si="3"/>
        <v>2.6666666666666665</v>
      </c>
      <c r="AA8" s="31"/>
      <c r="AB8" s="35"/>
      <c r="AC8" s="31"/>
      <c r="AD8" s="36" t="s">
        <v>64</v>
      </c>
      <c r="AE8" s="37">
        <v>2</v>
      </c>
      <c r="AF8" s="38" t="s">
        <v>65</v>
      </c>
      <c r="AG8" s="39">
        <v>2</v>
      </c>
      <c r="AH8" s="36" t="s">
        <v>73</v>
      </c>
      <c r="AI8" s="39">
        <v>3</v>
      </c>
      <c r="AJ8" s="36" t="s">
        <v>67</v>
      </c>
      <c r="AK8" s="37">
        <v>3</v>
      </c>
      <c r="AL8" s="36" t="s">
        <v>68</v>
      </c>
      <c r="AM8" s="37">
        <v>4</v>
      </c>
      <c r="AN8" s="40" t="s">
        <v>69</v>
      </c>
      <c r="AO8" s="41">
        <v>4</v>
      </c>
      <c r="AP8" s="42">
        <f t="shared" si="2"/>
        <v>3</v>
      </c>
      <c r="AQ8" s="31"/>
      <c r="AR8" s="31"/>
      <c r="AS8" s="31"/>
      <c r="AT8" s="31"/>
      <c r="AU8" s="31"/>
      <c r="AV8" s="31"/>
    </row>
    <row r="9" spans="1:48" ht="45" customHeight="1">
      <c r="A9" s="17"/>
      <c r="B9" s="18" t="s">
        <v>62</v>
      </c>
      <c r="C9" s="17">
        <v>6</v>
      </c>
      <c r="D9" s="17"/>
      <c r="E9" s="49" t="s">
        <v>164</v>
      </c>
      <c r="F9" s="19" t="s">
        <v>74</v>
      </c>
      <c r="G9" s="20">
        <v>1032.48</v>
      </c>
      <c r="H9" s="21">
        <v>4925</v>
      </c>
      <c r="I9" s="22">
        <f t="shared" si="0"/>
        <v>4.7700681853401514</v>
      </c>
      <c r="J9" s="20">
        <v>693.18299999999999</v>
      </c>
      <c r="K9" s="23">
        <v>3306.53</v>
      </c>
      <c r="L9" s="24">
        <f t="shared" si="1"/>
        <v>0.67137664974619293</v>
      </c>
      <c r="M9" s="17">
        <v>5</v>
      </c>
      <c r="N9" s="25">
        <v>0</v>
      </c>
      <c r="O9" s="26">
        <v>1</v>
      </c>
      <c r="P9" s="27">
        <v>0.41849999999999998</v>
      </c>
      <c r="Q9" s="26">
        <v>4</v>
      </c>
      <c r="R9" s="28">
        <v>0.25</v>
      </c>
      <c r="S9" s="29">
        <v>3</v>
      </c>
      <c r="T9" s="30">
        <v>0.01</v>
      </c>
      <c r="U9" s="31">
        <v>1</v>
      </c>
      <c r="V9" s="32">
        <v>0.55000000000000004</v>
      </c>
      <c r="W9" s="33">
        <v>5</v>
      </c>
      <c r="X9" s="34">
        <v>5.0000000000000001E-3</v>
      </c>
      <c r="Y9" s="33">
        <v>1</v>
      </c>
      <c r="Z9" s="26">
        <f t="shared" si="3"/>
        <v>2.5</v>
      </c>
      <c r="AA9" s="31"/>
      <c r="AB9" s="35"/>
      <c r="AC9" s="31"/>
      <c r="AD9" s="36" t="s">
        <v>64</v>
      </c>
      <c r="AE9" s="37">
        <v>2</v>
      </c>
      <c r="AF9" s="38" t="s">
        <v>65</v>
      </c>
      <c r="AG9" s="39">
        <v>2</v>
      </c>
      <c r="AH9" s="36" t="s">
        <v>75</v>
      </c>
      <c r="AI9" s="39">
        <v>3</v>
      </c>
      <c r="AJ9" s="36" t="s">
        <v>67</v>
      </c>
      <c r="AK9" s="37">
        <v>3</v>
      </c>
      <c r="AL9" s="36" t="s">
        <v>68</v>
      </c>
      <c r="AM9" s="37">
        <v>4</v>
      </c>
      <c r="AN9" s="40" t="s">
        <v>69</v>
      </c>
      <c r="AO9" s="41">
        <v>4</v>
      </c>
      <c r="AP9" s="42">
        <f t="shared" si="2"/>
        <v>3</v>
      </c>
      <c r="AQ9" s="31"/>
      <c r="AR9" s="31"/>
      <c r="AS9" s="31"/>
      <c r="AT9" s="31"/>
      <c r="AU9" s="31"/>
      <c r="AV9" s="31"/>
    </row>
    <row r="10" spans="1:48" ht="45" customHeight="1">
      <c r="A10" s="17"/>
      <c r="B10" s="18" t="s">
        <v>62</v>
      </c>
      <c r="C10" s="17">
        <v>6</v>
      </c>
      <c r="D10" s="17"/>
      <c r="E10" s="49" t="s">
        <v>164</v>
      </c>
      <c r="F10" s="19" t="s">
        <v>76</v>
      </c>
      <c r="G10" s="20">
        <v>1001.17</v>
      </c>
      <c r="H10" s="21">
        <v>1438</v>
      </c>
      <c r="I10" s="22">
        <f t="shared" si="0"/>
        <v>1.436319506177772</v>
      </c>
      <c r="J10" s="20">
        <v>110.059</v>
      </c>
      <c r="K10" s="23">
        <v>158.08000000000001</v>
      </c>
      <c r="L10" s="24">
        <f t="shared" si="1"/>
        <v>0.10993045897079277</v>
      </c>
      <c r="M10" s="17">
        <v>2</v>
      </c>
      <c r="N10" s="25">
        <v>9.0775988286969262</v>
      </c>
      <c r="O10" s="26">
        <v>2</v>
      </c>
      <c r="P10" s="27">
        <v>0.45450000000000002</v>
      </c>
      <c r="Q10" s="26">
        <v>4</v>
      </c>
      <c r="R10" s="28">
        <v>0.25</v>
      </c>
      <c r="S10" s="29">
        <v>3</v>
      </c>
      <c r="T10" s="30">
        <v>0.01</v>
      </c>
      <c r="U10" s="31">
        <v>1</v>
      </c>
      <c r="V10" s="32">
        <v>0.55000000000000004</v>
      </c>
      <c r="W10" s="33">
        <v>5</v>
      </c>
      <c r="X10" s="34">
        <v>5.0000000000000001E-3</v>
      </c>
      <c r="Y10" s="33">
        <v>1</v>
      </c>
      <c r="Z10" s="26">
        <f t="shared" si="3"/>
        <v>2.6666666666666665</v>
      </c>
      <c r="AA10" s="31"/>
      <c r="AB10" s="35"/>
      <c r="AC10" s="31"/>
      <c r="AD10" s="36" t="s">
        <v>64</v>
      </c>
      <c r="AE10" s="37">
        <v>2</v>
      </c>
      <c r="AF10" s="38" t="s">
        <v>65</v>
      </c>
      <c r="AG10" s="39">
        <v>2</v>
      </c>
      <c r="AH10" s="36" t="s">
        <v>77</v>
      </c>
      <c r="AI10" s="39">
        <v>3</v>
      </c>
      <c r="AJ10" s="36" t="s">
        <v>67</v>
      </c>
      <c r="AK10" s="37">
        <v>3</v>
      </c>
      <c r="AL10" s="36" t="s">
        <v>68</v>
      </c>
      <c r="AM10" s="37">
        <v>4</v>
      </c>
      <c r="AN10" s="40" t="s">
        <v>69</v>
      </c>
      <c r="AO10" s="41">
        <v>4</v>
      </c>
      <c r="AP10" s="42">
        <f t="shared" si="2"/>
        <v>3</v>
      </c>
      <c r="AQ10" s="31"/>
      <c r="AR10" s="31"/>
      <c r="AS10" s="31"/>
      <c r="AT10" s="31"/>
      <c r="AU10" s="31"/>
      <c r="AV10" s="31"/>
    </row>
    <row r="11" spans="1:48" ht="45" customHeight="1">
      <c r="A11" s="17"/>
      <c r="B11" s="18" t="s">
        <v>62</v>
      </c>
      <c r="C11" s="17">
        <v>6</v>
      </c>
      <c r="D11" s="17"/>
      <c r="E11" s="49" t="s">
        <v>164</v>
      </c>
      <c r="F11" s="19" t="s">
        <v>78</v>
      </c>
      <c r="G11" s="20">
        <v>824.61199999999997</v>
      </c>
      <c r="H11" s="21">
        <v>3786</v>
      </c>
      <c r="I11" s="22">
        <f t="shared" si="0"/>
        <v>4.5912501879671899</v>
      </c>
      <c r="J11" s="20">
        <v>24.1248</v>
      </c>
      <c r="K11" s="23">
        <v>110.76300000000001</v>
      </c>
      <c r="L11" s="24">
        <f t="shared" si="1"/>
        <v>2.9255942947702063E-2</v>
      </c>
      <c r="M11" s="17">
        <v>1</v>
      </c>
      <c r="N11" s="25">
        <v>3.0392156862745097</v>
      </c>
      <c r="O11" s="26">
        <v>1</v>
      </c>
      <c r="P11" s="27">
        <v>0.35460000000000003</v>
      </c>
      <c r="Q11" s="26">
        <v>4</v>
      </c>
      <c r="R11" s="28">
        <v>0.25</v>
      </c>
      <c r="S11" s="29">
        <v>3</v>
      </c>
      <c r="T11" s="30">
        <v>0.01</v>
      </c>
      <c r="U11" s="31">
        <v>1</v>
      </c>
      <c r="V11" s="32">
        <v>0.55000000000000004</v>
      </c>
      <c r="W11" s="33">
        <v>5</v>
      </c>
      <c r="X11" s="34">
        <v>5.0000000000000001E-3</v>
      </c>
      <c r="Y11" s="33">
        <v>1</v>
      </c>
      <c r="Z11" s="26">
        <f t="shared" si="3"/>
        <v>2.5</v>
      </c>
      <c r="AA11" s="31"/>
      <c r="AB11" s="35"/>
      <c r="AC11" s="31"/>
      <c r="AD11" s="36" t="s">
        <v>64</v>
      </c>
      <c r="AE11" s="37">
        <v>2</v>
      </c>
      <c r="AF11" s="38" t="s">
        <v>65</v>
      </c>
      <c r="AG11" s="39">
        <v>2</v>
      </c>
      <c r="AH11" s="36" t="s">
        <v>79</v>
      </c>
      <c r="AI11" s="39">
        <v>3</v>
      </c>
      <c r="AJ11" s="36" t="s">
        <v>67</v>
      </c>
      <c r="AK11" s="37">
        <v>3</v>
      </c>
      <c r="AL11" s="36" t="s">
        <v>68</v>
      </c>
      <c r="AM11" s="37">
        <v>4</v>
      </c>
      <c r="AN11" s="40" t="s">
        <v>69</v>
      </c>
      <c r="AO11" s="41">
        <v>4</v>
      </c>
      <c r="AP11" s="42">
        <f t="shared" si="2"/>
        <v>3</v>
      </c>
      <c r="AQ11" s="31"/>
      <c r="AR11" s="31"/>
      <c r="AS11" s="31"/>
      <c r="AT11" s="31"/>
      <c r="AU11" s="31"/>
      <c r="AV11" s="31"/>
    </row>
    <row r="12" spans="1:48" ht="45" customHeight="1">
      <c r="A12" s="17"/>
      <c r="B12" s="18" t="s">
        <v>62</v>
      </c>
      <c r="C12" s="17">
        <v>6</v>
      </c>
      <c r="D12" s="17"/>
      <c r="E12" s="17" t="s">
        <v>118</v>
      </c>
      <c r="F12" s="19" t="s">
        <v>80</v>
      </c>
      <c r="G12" s="20">
        <v>773.38300000000004</v>
      </c>
      <c r="H12" s="21">
        <v>1349</v>
      </c>
      <c r="I12" s="22">
        <f t="shared" si="0"/>
        <v>1.7442845265541134</v>
      </c>
      <c r="J12" s="20">
        <v>336.28800000000001</v>
      </c>
      <c r="K12" s="23">
        <v>586.57960000000003</v>
      </c>
      <c r="L12" s="24">
        <f t="shared" si="1"/>
        <v>0.43482550037064494</v>
      </c>
      <c r="M12" s="17">
        <v>4</v>
      </c>
      <c r="N12" s="25">
        <v>7.2952853598014888</v>
      </c>
      <c r="O12" s="26">
        <v>2</v>
      </c>
      <c r="P12" s="27">
        <v>0.53369999999999995</v>
      </c>
      <c r="Q12" s="26">
        <v>5</v>
      </c>
      <c r="R12" s="28">
        <v>0.25</v>
      </c>
      <c r="S12" s="29">
        <v>3</v>
      </c>
      <c r="T12" s="30">
        <v>0.01</v>
      </c>
      <c r="U12" s="31">
        <v>1</v>
      </c>
      <c r="V12" s="32">
        <v>0.45</v>
      </c>
      <c r="W12" s="33">
        <v>4</v>
      </c>
      <c r="X12" s="34">
        <v>5.0000000000000001E-3</v>
      </c>
      <c r="Y12" s="33">
        <v>1</v>
      </c>
      <c r="Z12" s="26">
        <f t="shared" si="3"/>
        <v>2.6666666666666665</v>
      </c>
      <c r="AA12" s="31"/>
      <c r="AB12" s="35"/>
      <c r="AC12" s="31"/>
      <c r="AD12" s="36" t="s">
        <v>64</v>
      </c>
      <c r="AE12" s="37">
        <v>2</v>
      </c>
      <c r="AF12" s="38" t="s">
        <v>65</v>
      </c>
      <c r="AG12" s="39">
        <v>2</v>
      </c>
      <c r="AH12" s="36" t="s">
        <v>71</v>
      </c>
      <c r="AI12" s="39">
        <v>3</v>
      </c>
      <c r="AJ12" s="36" t="s">
        <v>67</v>
      </c>
      <c r="AK12" s="37">
        <v>3</v>
      </c>
      <c r="AL12" s="36" t="s">
        <v>68</v>
      </c>
      <c r="AM12" s="37">
        <v>4</v>
      </c>
      <c r="AN12" s="40" t="s">
        <v>69</v>
      </c>
      <c r="AO12" s="41">
        <v>4</v>
      </c>
      <c r="AP12" s="42">
        <f t="shared" si="2"/>
        <v>3</v>
      </c>
      <c r="AQ12" s="31"/>
      <c r="AR12" s="31"/>
      <c r="AS12" s="31"/>
      <c r="AT12" s="31"/>
      <c r="AU12" s="31"/>
      <c r="AV12" s="31"/>
    </row>
    <row r="13" spans="1:48" ht="45" customHeight="1">
      <c r="A13" s="17"/>
      <c r="B13" s="18" t="s">
        <v>62</v>
      </c>
      <c r="C13" s="17">
        <v>6</v>
      </c>
      <c r="D13" s="17"/>
      <c r="E13" s="17" t="s">
        <v>118</v>
      </c>
      <c r="F13" s="19" t="s">
        <v>81</v>
      </c>
      <c r="G13" s="20">
        <v>1127.28</v>
      </c>
      <c r="H13" s="21">
        <v>1243</v>
      </c>
      <c r="I13" s="22">
        <f t="shared" si="0"/>
        <v>1.1026541764246682</v>
      </c>
      <c r="J13" s="20">
        <v>915.06799999999998</v>
      </c>
      <c r="K13" s="23">
        <v>1009</v>
      </c>
      <c r="L13" s="24">
        <f t="shared" si="1"/>
        <v>0.8117457763475463</v>
      </c>
      <c r="M13" s="17">
        <v>5</v>
      </c>
      <c r="N13" s="25">
        <v>7.8549848942598182</v>
      </c>
      <c r="O13" s="26">
        <v>2</v>
      </c>
      <c r="P13" s="27">
        <v>0.3846</v>
      </c>
      <c r="Q13" s="26">
        <v>4</v>
      </c>
      <c r="R13" s="28">
        <v>0.25</v>
      </c>
      <c r="S13" s="29">
        <v>3</v>
      </c>
      <c r="T13" s="30">
        <v>0.01</v>
      </c>
      <c r="U13" s="31">
        <v>1</v>
      </c>
      <c r="V13" s="32">
        <v>0.45</v>
      </c>
      <c r="W13" s="33">
        <v>4</v>
      </c>
      <c r="X13" s="34">
        <v>5.0000000000000001E-3</v>
      </c>
      <c r="Y13" s="33">
        <v>1</v>
      </c>
      <c r="Z13" s="26">
        <f t="shared" si="3"/>
        <v>2.5</v>
      </c>
      <c r="AA13" s="31"/>
      <c r="AB13" s="35"/>
      <c r="AC13" s="31"/>
      <c r="AD13" s="36" t="s">
        <v>64</v>
      </c>
      <c r="AE13" s="37">
        <v>2</v>
      </c>
      <c r="AF13" s="38" t="s">
        <v>65</v>
      </c>
      <c r="AG13" s="39">
        <v>2</v>
      </c>
      <c r="AH13" s="36" t="s">
        <v>82</v>
      </c>
      <c r="AI13" s="39">
        <v>3</v>
      </c>
      <c r="AJ13" s="36" t="s">
        <v>67</v>
      </c>
      <c r="AK13" s="37">
        <v>3</v>
      </c>
      <c r="AL13" s="36" t="s">
        <v>68</v>
      </c>
      <c r="AM13" s="37">
        <v>4</v>
      </c>
      <c r="AN13" s="40" t="s">
        <v>69</v>
      </c>
      <c r="AO13" s="41">
        <v>4</v>
      </c>
      <c r="AP13" s="42">
        <f t="shared" si="2"/>
        <v>3</v>
      </c>
      <c r="AQ13" s="31"/>
      <c r="AR13" s="31"/>
      <c r="AS13" s="31"/>
      <c r="AT13" s="31"/>
      <c r="AU13" s="31"/>
      <c r="AV13" s="31"/>
    </row>
    <row r="14" spans="1:48" ht="45" customHeight="1">
      <c r="A14" s="17"/>
      <c r="B14" s="18" t="s">
        <v>62</v>
      </c>
      <c r="C14" s="17">
        <v>6</v>
      </c>
      <c r="D14" s="17"/>
      <c r="E14" s="17" t="s">
        <v>118</v>
      </c>
      <c r="F14" s="19" t="s">
        <v>83</v>
      </c>
      <c r="G14" s="20">
        <v>1781.93</v>
      </c>
      <c r="H14" s="21">
        <v>3166</v>
      </c>
      <c r="I14" s="22">
        <f t="shared" si="0"/>
        <v>1.7767252361203862</v>
      </c>
      <c r="J14" s="20">
        <v>1466.47</v>
      </c>
      <c r="K14" s="23">
        <v>2605.5220000000004</v>
      </c>
      <c r="L14" s="24">
        <f t="shared" si="1"/>
        <v>0.82296967782691111</v>
      </c>
      <c r="M14" s="17">
        <v>5</v>
      </c>
      <c r="N14" s="25">
        <v>0.41425020712510358</v>
      </c>
      <c r="O14" s="26">
        <v>1</v>
      </c>
      <c r="P14" s="27">
        <v>0.27479999999999999</v>
      </c>
      <c r="Q14" s="26">
        <v>3</v>
      </c>
      <c r="R14" s="28">
        <v>0.25</v>
      </c>
      <c r="S14" s="29">
        <v>3</v>
      </c>
      <c r="T14" s="30">
        <v>0.01</v>
      </c>
      <c r="U14" s="31">
        <v>1</v>
      </c>
      <c r="V14" s="32">
        <v>0.45</v>
      </c>
      <c r="W14" s="33">
        <v>4</v>
      </c>
      <c r="X14" s="34">
        <v>5.0000000000000001E-3</v>
      </c>
      <c r="Y14" s="33">
        <v>1</v>
      </c>
      <c r="Z14" s="26">
        <f t="shared" si="3"/>
        <v>2.1666666666666665</v>
      </c>
      <c r="AA14" s="31"/>
      <c r="AB14" s="35"/>
      <c r="AC14" s="31"/>
      <c r="AD14" s="36" t="s">
        <v>64</v>
      </c>
      <c r="AE14" s="37">
        <v>2</v>
      </c>
      <c r="AF14" s="38" t="s">
        <v>65</v>
      </c>
      <c r="AG14" s="39">
        <v>2</v>
      </c>
      <c r="AH14" s="36" t="s">
        <v>71</v>
      </c>
      <c r="AI14" s="39">
        <v>3</v>
      </c>
      <c r="AJ14" s="36" t="s">
        <v>67</v>
      </c>
      <c r="AK14" s="37">
        <v>3</v>
      </c>
      <c r="AL14" s="36" t="s">
        <v>68</v>
      </c>
      <c r="AM14" s="37">
        <v>4</v>
      </c>
      <c r="AN14" s="40" t="s">
        <v>69</v>
      </c>
      <c r="AO14" s="41">
        <v>4</v>
      </c>
      <c r="AP14" s="42">
        <f t="shared" si="2"/>
        <v>3</v>
      </c>
      <c r="AQ14" s="31"/>
      <c r="AR14" s="31"/>
      <c r="AS14" s="31"/>
      <c r="AT14" s="31"/>
      <c r="AU14" s="31"/>
      <c r="AV14" s="31"/>
    </row>
    <row r="15" spans="1:48" ht="45" customHeight="1">
      <c r="A15" s="17"/>
      <c r="B15" s="18" t="s">
        <v>62</v>
      </c>
      <c r="C15" s="17">
        <v>6</v>
      </c>
      <c r="D15" s="17"/>
      <c r="E15" s="17" t="s">
        <v>164</v>
      </c>
      <c r="F15" s="19" t="s">
        <v>84</v>
      </c>
      <c r="G15" s="20">
        <v>1290.07</v>
      </c>
      <c r="H15" s="21">
        <v>5446</v>
      </c>
      <c r="I15" s="22">
        <f t="shared" si="0"/>
        <v>4.2214763539962954</v>
      </c>
      <c r="J15" s="20">
        <v>585.41629999999998</v>
      </c>
      <c r="K15" s="23">
        <v>2471.326</v>
      </c>
      <c r="L15" s="24">
        <f t="shared" si="1"/>
        <v>0.4537873668747705</v>
      </c>
      <c r="M15" s="17">
        <v>4</v>
      </c>
      <c r="N15" s="25">
        <v>2.0038167938931295</v>
      </c>
      <c r="O15" s="26">
        <v>1</v>
      </c>
      <c r="P15" s="27">
        <v>0.40279999999999999</v>
      </c>
      <c r="Q15" s="26">
        <v>4</v>
      </c>
      <c r="R15" s="28">
        <v>0.25</v>
      </c>
      <c r="S15" s="29">
        <v>3</v>
      </c>
      <c r="T15" s="30">
        <v>0.01</v>
      </c>
      <c r="U15" s="31">
        <v>1</v>
      </c>
      <c r="V15" s="32">
        <v>0.45</v>
      </c>
      <c r="W15" s="33">
        <v>4</v>
      </c>
      <c r="X15" s="34">
        <v>5.0000000000000001E-3</v>
      </c>
      <c r="Y15" s="33">
        <v>1</v>
      </c>
      <c r="Z15" s="26">
        <f t="shared" si="3"/>
        <v>2.3333333333333335</v>
      </c>
      <c r="AA15" s="31"/>
      <c r="AB15" s="35"/>
      <c r="AC15" s="31"/>
      <c r="AD15" s="36" t="s">
        <v>64</v>
      </c>
      <c r="AE15" s="37">
        <v>2</v>
      </c>
      <c r="AF15" s="38" t="s">
        <v>65</v>
      </c>
      <c r="AG15" s="39">
        <v>2</v>
      </c>
      <c r="AH15" s="36" t="s">
        <v>85</v>
      </c>
      <c r="AI15" s="39">
        <v>3</v>
      </c>
      <c r="AJ15" s="36" t="s">
        <v>67</v>
      </c>
      <c r="AK15" s="37">
        <v>3</v>
      </c>
      <c r="AL15" s="36" t="s">
        <v>68</v>
      </c>
      <c r="AM15" s="37">
        <v>4</v>
      </c>
      <c r="AN15" s="40" t="s">
        <v>69</v>
      </c>
      <c r="AO15" s="41">
        <v>4</v>
      </c>
      <c r="AP15" s="42">
        <f t="shared" si="2"/>
        <v>3</v>
      </c>
      <c r="AQ15" s="31"/>
      <c r="AR15" s="31"/>
      <c r="AS15" s="31"/>
      <c r="AT15" s="31"/>
      <c r="AU15" s="31"/>
      <c r="AV15" s="31"/>
    </row>
    <row r="16" spans="1:48" ht="45" customHeight="1">
      <c r="A16" s="17"/>
      <c r="B16" s="18" t="s">
        <v>62</v>
      </c>
      <c r="C16" s="17">
        <v>6</v>
      </c>
      <c r="D16" s="17"/>
      <c r="E16" s="17" t="s">
        <v>118</v>
      </c>
      <c r="F16" s="19" t="s">
        <v>86</v>
      </c>
      <c r="G16" s="20">
        <v>1274.75</v>
      </c>
      <c r="H16" s="21">
        <v>1570</v>
      </c>
      <c r="I16" s="22">
        <f t="shared" si="0"/>
        <v>1.2316140419690136</v>
      </c>
      <c r="J16" s="20">
        <v>1100.4013</v>
      </c>
      <c r="K16" s="23">
        <v>1355.2667000000001</v>
      </c>
      <c r="L16" s="24">
        <f t="shared" si="1"/>
        <v>0.86322719745222942</v>
      </c>
      <c r="M16" s="17">
        <v>5</v>
      </c>
      <c r="N16" s="25">
        <v>2.067336089781453</v>
      </c>
      <c r="O16" s="26">
        <v>1</v>
      </c>
      <c r="P16" s="27">
        <v>0.18970000000000001</v>
      </c>
      <c r="Q16" s="26">
        <v>3</v>
      </c>
      <c r="R16" s="28">
        <v>0.25</v>
      </c>
      <c r="S16" s="29">
        <v>3</v>
      </c>
      <c r="T16" s="30">
        <v>0.01</v>
      </c>
      <c r="U16" s="31">
        <v>1</v>
      </c>
      <c r="V16" s="32">
        <v>0.55000000000000004</v>
      </c>
      <c r="W16" s="33">
        <v>5</v>
      </c>
      <c r="X16" s="34">
        <v>5.0000000000000001E-3</v>
      </c>
      <c r="Y16" s="33">
        <v>1</v>
      </c>
      <c r="Z16" s="26">
        <f t="shared" si="3"/>
        <v>2.3333333333333335</v>
      </c>
      <c r="AA16" s="31"/>
      <c r="AB16" s="35"/>
      <c r="AC16" s="31"/>
      <c r="AD16" s="36" t="s">
        <v>64</v>
      </c>
      <c r="AE16" s="37">
        <v>2</v>
      </c>
      <c r="AF16" s="38" t="s">
        <v>65</v>
      </c>
      <c r="AG16" s="39">
        <v>2</v>
      </c>
      <c r="AH16" s="36" t="s">
        <v>85</v>
      </c>
      <c r="AI16" s="39">
        <v>3</v>
      </c>
      <c r="AJ16" s="36" t="s">
        <v>67</v>
      </c>
      <c r="AK16" s="37">
        <v>3</v>
      </c>
      <c r="AL16" s="36" t="s">
        <v>68</v>
      </c>
      <c r="AM16" s="37">
        <v>4</v>
      </c>
      <c r="AN16" s="40" t="s">
        <v>69</v>
      </c>
      <c r="AO16" s="41">
        <v>4</v>
      </c>
      <c r="AP16" s="42">
        <f t="shared" si="2"/>
        <v>3</v>
      </c>
      <c r="AQ16" s="31"/>
      <c r="AR16" s="31"/>
      <c r="AS16" s="31"/>
      <c r="AT16" s="31"/>
      <c r="AU16" s="31"/>
      <c r="AV16" s="31"/>
    </row>
    <row r="17" spans="1:48" ht="45" customHeight="1">
      <c r="A17" s="17"/>
      <c r="B17" s="18" t="s">
        <v>62</v>
      </c>
      <c r="C17" s="17">
        <v>6</v>
      </c>
      <c r="D17" s="17"/>
      <c r="E17" s="17" t="s">
        <v>118</v>
      </c>
      <c r="F17" s="19" t="s">
        <v>87</v>
      </c>
      <c r="G17" s="20">
        <v>2778.28</v>
      </c>
      <c r="H17" s="21">
        <v>1258</v>
      </c>
      <c r="I17" s="22">
        <f t="shared" si="0"/>
        <v>0.45279813409735514</v>
      </c>
      <c r="J17" s="20">
        <v>2264.4090000000001</v>
      </c>
      <c r="K17" s="23">
        <v>1025.32</v>
      </c>
      <c r="L17" s="24">
        <f t="shared" si="1"/>
        <v>0.81503974562798087</v>
      </c>
      <c r="M17" s="17">
        <v>5</v>
      </c>
      <c r="N17" s="25">
        <v>1.7902813299232736</v>
      </c>
      <c r="O17" s="26">
        <v>1</v>
      </c>
      <c r="P17" s="27">
        <v>0.64390000000000003</v>
      </c>
      <c r="Q17" s="26">
        <v>5</v>
      </c>
      <c r="R17" s="28">
        <v>0.25</v>
      </c>
      <c r="S17" s="29">
        <v>3</v>
      </c>
      <c r="T17" s="30">
        <v>0.01</v>
      </c>
      <c r="U17" s="31">
        <v>1</v>
      </c>
      <c r="V17" s="32">
        <v>0.45</v>
      </c>
      <c r="W17" s="33">
        <v>4</v>
      </c>
      <c r="X17" s="34">
        <v>5.0000000000000001E-3</v>
      </c>
      <c r="Y17" s="33">
        <v>1</v>
      </c>
      <c r="Z17" s="26">
        <f t="shared" si="3"/>
        <v>2.5</v>
      </c>
      <c r="AA17" s="31"/>
      <c r="AB17" s="35"/>
      <c r="AC17" s="31"/>
      <c r="AD17" s="36" t="s">
        <v>64</v>
      </c>
      <c r="AE17" s="37">
        <v>2</v>
      </c>
      <c r="AF17" s="38" t="s">
        <v>65</v>
      </c>
      <c r="AG17" s="39">
        <v>2</v>
      </c>
      <c r="AH17" s="36" t="s">
        <v>85</v>
      </c>
      <c r="AI17" s="39">
        <v>3</v>
      </c>
      <c r="AJ17" s="36" t="s">
        <v>67</v>
      </c>
      <c r="AK17" s="37">
        <v>3</v>
      </c>
      <c r="AL17" s="36" t="s">
        <v>68</v>
      </c>
      <c r="AM17" s="37">
        <v>4</v>
      </c>
      <c r="AN17" s="40" t="s">
        <v>69</v>
      </c>
      <c r="AO17" s="41">
        <v>4</v>
      </c>
      <c r="AP17" s="42">
        <f t="shared" si="2"/>
        <v>3</v>
      </c>
      <c r="AQ17" s="31"/>
      <c r="AR17" s="31"/>
      <c r="AS17" s="31"/>
      <c r="AT17" s="31"/>
      <c r="AU17" s="31"/>
      <c r="AV17" s="31"/>
    </row>
    <row r="18" spans="1:48" ht="45" customHeight="1">
      <c r="A18" s="17"/>
      <c r="B18" s="18" t="s">
        <v>62</v>
      </c>
      <c r="C18" s="17">
        <v>6</v>
      </c>
      <c r="D18" s="17"/>
      <c r="E18" s="17" t="s">
        <v>118</v>
      </c>
      <c r="F18" s="19" t="s">
        <v>88</v>
      </c>
      <c r="G18" s="20">
        <v>990.67700000000002</v>
      </c>
      <c r="H18" s="21">
        <v>1195</v>
      </c>
      <c r="I18" s="22">
        <f t="shared" si="0"/>
        <v>1.2062458298718957</v>
      </c>
      <c r="J18" s="20">
        <v>703.84199999999998</v>
      </c>
      <c r="K18" s="23">
        <v>849.00900000000001</v>
      </c>
      <c r="L18" s="24">
        <f t="shared" si="1"/>
        <v>0.71046778242677822</v>
      </c>
      <c r="M18" s="17">
        <v>5</v>
      </c>
      <c r="N18" s="25">
        <v>0.27548209366391185</v>
      </c>
      <c r="O18" s="26">
        <v>1</v>
      </c>
      <c r="P18" s="27">
        <v>0.26790000000000003</v>
      </c>
      <c r="Q18" s="26">
        <v>3</v>
      </c>
      <c r="R18" s="28">
        <v>0.25</v>
      </c>
      <c r="S18" s="29">
        <v>3</v>
      </c>
      <c r="T18" s="30">
        <v>0.01</v>
      </c>
      <c r="U18" s="31">
        <v>1</v>
      </c>
      <c r="V18" s="32">
        <v>0.45</v>
      </c>
      <c r="W18" s="33">
        <v>4</v>
      </c>
      <c r="X18" s="34">
        <v>5.0000000000000001E-3</v>
      </c>
      <c r="Y18" s="33">
        <v>1</v>
      </c>
      <c r="Z18" s="26">
        <f t="shared" si="3"/>
        <v>2.1666666666666665</v>
      </c>
      <c r="AA18" s="31"/>
      <c r="AB18" s="35"/>
      <c r="AC18" s="31"/>
      <c r="AD18" s="36" t="s">
        <v>64</v>
      </c>
      <c r="AE18" s="37">
        <v>2</v>
      </c>
      <c r="AF18" s="38" t="s">
        <v>65</v>
      </c>
      <c r="AG18" s="39">
        <v>2</v>
      </c>
      <c r="AH18" s="36" t="s">
        <v>85</v>
      </c>
      <c r="AI18" s="39">
        <v>3</v>
      </c>
      <c r="AJ18" s="36" t="s">
        <v>67</v>
      </c>
      <c r="AK18" s="37">
        <v>3</v>
      </c>
      <c r="AL18" s="36" t="s">
        <v>68</v>
      </c>
      <c r="AM18" s="37">
        <v>4</v>
      </c>
      <c r="AN18" s="40" t="s">
        <v>69</v>
      </c>
      <c r="AO18" s="41">
        <v>4</v>
      </c>
      <c r="AP18" s="42">
        <f t="shared" si="2"/>
        <v>3</v>
      </c>
      <c r="AQ18" s="31"/>
      <c r="AR18" s="31"/>
      <c r="AS18" s="31"/>
      <c r="AT18" s="31"/>
      <c r="AU18" s="31"/>
      <c r="AV18" s="31"/>
    </row>
    <row r="19" spans="1:48" ht="45" customHeight="1">
      <c r="A19" s="17"/>
      <c r="B19" s="18" t="s">
        <v>62</v>
      </c>
      <c r="C19" s="17">
        <v>6</v>
      </c>
      <c r="D19" s="17"/>
      <c r="E19" s="17" t="s">
        <v>118</v>
      </c>
      <c r="F19" s="19" t="s">
        <v>89</v>
      </c>
      <c r="G19" s="20">
        <v>762.17600000000004</v>
      </c>
      <c r="H19" s="21">
        <v>1968</v>
      </c>
      <c r="I19" s="22">
        <f t="shared" si="0"/>
        <v>2.5820807792425895</v>
      </c>
      <c r="J19" s="20">
        <v>594.99800000000005</v>
      </c>
      <c r="K19" s="23">
        <v>1536.3319999999999</v>
      </c>
      <c r="L19" s="24">
        <f t="shared" si="1"/>
        <v>0.78065650406504061</v>
      </c>
      <c r="M19" s="17">
        <v>5</v>
      </c>
      <c r="N19" s="25">
        <v>0.3886925795053004</v>
      </c>
      <c r="O19" s="26">
        <v>1</v>
      </c>
      <c r="P19" s="27">
        <v>0.33100000000000002</v>
      </c>
      <c r="Q19" s="26">
        <v>4</v>
      </c>
      <c r="R19" s="28">
        <v>0.25</v>
      </c>
      <c r="S19" s="29">
        <v>3</v>
      </c>
      <c r="T19" s="30">
        <v>0.01</v>
      </c>
      <c r="U19" s="31">
        <v>1</v>
      </c>
      <c r="V19" s="32">
        <v>0.45</v>
      </c>
      <c r="W19" s="33">
        <v>4</v>
      </c>
      <c r="X19" s="34">
        <v>5.0000000000000001E-3</v>
      </c>
      <c r="Y19" s="33">
        <v>1</v>
      </c>
      <c r="Z19" s="26">
        <f t="shared" si="3"/>
        <v>2.3333333333333335</v>
      </c>
      <c r="AA19" s="31"/>
      <c r="AB19" s="35"/>
      <c r="AC19" s="31"/>
      <c r="AD19" s="36" t="s">
        <v>64</v>
      </c>
      <c r="AE19" s="37">
        <v>2</v>
      </c>
      <c r="AF19" s="38" t="s">
        <v>65</v>
      </c>
      <c r="AG19" s="39">
        <v>2</v>
      </c>
      <c r="AH19" s="36" t="s">
        <v>85</v>
      </c>
      <c r="AI19" s="39">
        <v>3</v>
      </c>
      <c r="AJ19" s="36" t="s">
        <v>67</v>
      </c>
      <c r="AK19" s="37">
        <v>3</v>
      </c>
      <c r="AL19" s="36" t="s">
        <v>68</v>
      </c>
      <c r="AM19" s="37">
        <v>4</v>
      </c>
      <c r="AN19" s="40" t="s">
        <v>69</v>
      </c>
      <c r="AO19" s="41">
        <v>4</v>
      </c>
      <c r="AP19" s="42">
        <f t="shared" si="2"/>
        <v>3</v>
      </c>
      <c r="AQ19" s="31"/>
      <c r="AR19" s="31"/>
      <c r="AS19" s="31"/>
      <c r="AT19" s="31"/>
      <c r="AU19" s="31"/>
      <c r="AV19" s="31"/>
    </row>
    <row r="20" spans="1:48" ht="45" customHeight="1">
      <c r="A20" s="17"/>
      <c r="B20" s="18" t="s">
        <v>62</v>
      </c>
      <c r="C20" s="17">
        <v>6</v>
      </c>
      <c r="D20" s="17"/>
      <c r="E20" s="17" t="s">
        <v>118</v>
      </c>
      <c r="F20" s="19" t="s">
        <v>90</v>
      </c>
      <c r="G20" s="20">
        <v>638.29999999999995</v>
      </c>
      <c r="H20" s="21">
        <v>1183</v>
      </c>
      <c r="I20" s="22">
        <f t="shared" si="0"/>
        <v>1.8533604887983708</v>
      </c>
      <c r="J20" s="20">
        <v>568.18399999999997</v>
      </c>
      <c r="K20" s="23">
        <v>1053.0493000000001</v>
      </c>
      <c r="L20" s="24">
        <f t="shared" si="1"/>
        <v>0.89015156382079474</v>
      </c>
      <c r="M20" s="17">
        <v>5</v>
      </c>
      <c r="N20" s="25">
        <v>0.5946135012242042</v>
      </c>
      <c r="O20" s="26">
        <v>1</v>
      </c>
      <c r="P20" s="27">
        <v>0.63129999999999997</v>
      </c>
      <c r="Q20" s="26">
        <v>5</v>
      </c>
      <c r="R20" s="28">
        <v>0.25</v>
      </c>
      <c r="S20" s="29">
        <v>3</v>
      </c>
      <c r="T20" s="30">
        <v>0.01</v>
      </c>
      <c r="U20" s="31">
        <v>1</v>
      </c>
      <c r="V20" s="32">
        <v>0.45</v>
      </c>
      <c r="W20" s="33">
        <v>4</v>
      </c>
      <c r="X20" s="34">
        <v>5.0000000000000001E-3</v>
      </c>
      <c r="Y20" s="33">
        <v>1</v>
      </c>
      <c r="Z20" s="26">
        <f t="shared" si="3"/>
        <v>2.5</v>
      </c>
      <c r="AA20" s="31"/>
      <c r="AB20" s="35"/>
      <c r="AC20" s="31"/>
      <c r="AD20" s="36" t="s">
        <v>64</v>
      </c>
      <c r="AE20" s="37">
        <v>2</v>
      </c>
      <c r="AF20" s="38" t="s">
        <v>65</v>
      </c>
      <c r="AG20" s="39">
        <v>2</v>
      </c>
      <c r="AH20" s="36" t="s">
        <v>85</v>
      </c>
      <c r="AI20" s="39">
        <v>3</v>
      </c>
      <c r="AJ20" s="36" t="s">
        <v>67</v>
      </c>
      <c r="AK20" s="37">
        <v>3</v>
      </c>
      <c r="AL20" s="36" t="s">
        <v>68</v>
      </c>
      <c r="AM20" s="37">
        <v>4</v>
      </c>
      <c r="AN20" s="40" t="s">
        <v>69</v>
      </c>
      <c r="AO20" s="41">
        <v>4</v>
      </c>
      <c r="AP20" s="42">
        <f t="shared" si="2"/>
        <v>3</v>
      </c>
      <c r="AQ20" s="31"/>
      <c r="AR20" s="31"/>
      <c r="AS20" s="31"/>
      <c r="AT20" s="31"/>
      <c r="AU20" s="31"/>
      <c r="AV20" s="31"/>
    </row>
    <row r="21" spans="1:48" ht="45" customHeight="1">
      <c r="A21" s="17"/>
      <c r="B21" s="18" t="s">
        <v>62</v>
      </c>
      <c r="C21" s="17">
        <v>6</v>
      </c>
      <c r="D21" s="17"/>
      <c r="E21" s="17" t="s">
        <v>118</v>
      </c>
      <c r="F21" s="19" t="s">
        <v>91</v>
      </c>
      <c r="G21" s="20">
        <v>1060.49</v>
      </c>
      <c r="H21" s="21">
        <v>2047</v>
      </c>
      <c r="I21" s="22">
        <f t="shared" si="0"/>
        <v>1.9302397948118322</v>
      </c>
      <c r="J21" s="20">
        <v>1004.9259999999999</v>
      </c>
      <c r="K21" s="23">
        <v>1939.7469999999998</v>
      </c>
      <c r="L21" s="24">
        <f t="shared" si="1"/>
        <v>0.94760478749389343</v>
      </c>
      <c r="M21" s="17">
        <v>5</v>
      </c>
      <c r="N21" s="25">
        <v>1.8587360594795539</v>
      </c>
      <c r="O21" s="26">
        <v>1</v>
      </c>
      <c r="P21" s="27">
        <v>0.39229999999999998</v>
      </c>
      <c r="Q21" s="26">
        <v>4</v>
      </c>
      <c r="R21" s="28">
        <v>0.25</v>
      </c>
      <c r="S21" s="29">
        <v>3</v>
      </c>
      <c r="T21" s="30">
        <v>0.01</v>
      </c>
      <c r="U21" s="31">
        <v>1</v>
      </c>
      <c r="V21" s="32">
        <v>0.45</v>
      </c>
      <c r="W21" s="33">
        <v>4</v>
      </c>
      <c r="X21" s="34">
        <v>5.0000000000000001E-3</v>
      </c>
      <c r="Y21" s="33">
        <v>1</v>
      </c>
      <c r="Z21" s="26">
        <f t="shared" si="3"/>
        <v>2.3333333333333335</v>
      </c>
      <c r="AA21" s="31"/>
      <c r="AB21" s="35"/>
      <c r="AC21" s="31"/>
      <c r="AD21" s="36" t="s">
        <v>64</v>
      </c>
      <c r="AE21" s="37">
        <v>2</v>
      </c>
      <c r="AF21" s="38" t="s">
        <v>65</v>
      </c>
      <c r="AG21" s="39">
        <v>2</v>
      </c>
      <c r="AH21" s="36" t="s">
        <v>85</v>
      </c>
      <c r="AI21" s="39">
        <v>3</v>
      </c>
      <c r="AJ21" s="36" t="s">
        <v>67</v>
      </c>
      <c r="AK21" s="37">
        <v>3</v>
      </c>
      <c r="AL21" s="36" t="s">
        <v>68</v>
      </c>
      <c r="AM21" s="37">
        <v>4</v>
      </c>
      <c r="AN21" s="40" t="s">
        <v>69</v>
      </c>
      <c r="AO21" s="41">
        <v>4</v>
      </c>
      <c r="AP21" s="42">
        <f t="shared" si="2"/>
        <v>3</v>
      </c>
      <c r="AQ21" s="31"/>
      <c r="AR21" s="31"/>
      <c r="AS21" s="31"/>
      <c r="AT21" s="31"/>
      <c r="AU21" s="31"/>
      <c r="AV21" s="31"/>
    </row>
    <row r="22" spans="1:48" ht="45" customHeight="1">
      <c r="A22" s="17"/>
      <c r="B22" s="18" t="s">
        <v>62</v>
      </c>
      <c r="C22" s="17">
        <v>6</v>
      </c>
      <c r="D22" s="17"/>
      <c r="E22" s="17" t="s">
        <v>118</v>
      </c>
      <c r="F22" s="19" t="s">
        <v>92</v>
      </c>
      <c r="G22" s="20">
        <v>920.33900000000006</v>
      </c>
      <c r="H22" s="21">
        <v>2580</v>
      </c>
      <c r="I22" s="22">
        <f t="shared" si="0"/>
        <v>2.803314865500647</v>
      </c>
      <c r="J22" s="20">
        <v>668.36199999999997</v>
      </c>
      <c r="K22" s="23">
        <v>1873.6290000000001</v>
      </c>
      <c r="L22" s="24">
        <f t="shared" si="1"/>
        <v>0.72621279069767442</v>
      </c>
      <c r="M22" s="17">
        <v>5</v>
      </c>
      <c r="N22" s="25">
        <v>2.5839793281653747</v>
      </c>
      <c r="O22" s="26">
        <v>1</v>
      </c>
      <c r="P22" s="27">
        <v>0.437</v>
      </c>
      <c r="Q22" s="26">
        <v>4</v>
      </c>
      <c r="R22" s="28">
        <v>0.25</v>
      </c>
      <c r="S22" s="29">
        <v>3</v>
      </c>
      <c r="T22" s="30">
        <v>0.01</v>
      </c>
      <c r="U22" s="31">
        <v>1</v>
      </c>
      <c r="V22" s="32">
        <v>0.45</v>
      </c>
      <c r="W22" s="33">
        <v>4</v>
      </c>
      <c r="X22" s="34">
        <v>5.0000000000000001E-3</v>
      </c>
      <c r="Y22" s="33">
        <v>1</v>
      </c>
      <c r="Z22" s="26">
        <f t="shared" si="3"/>
        <v>2.3333333333333335</v>
      </c>
      <c r="AA22" s="31"/>
      <c r="AB22" s="35"/>
      <c r="AC22" s="31"/>
      <c r="AD22" s="36" t="s">
        <v>64</v>
      </c>
      <c r="AE22" s="37">
        <v>2</v>
      </c>
      <c r="AF22" s="38" t="s">
        <v>65</v>
      </c>
      <c r="AG22" s="39">
        <v>2</v>
      </c>
      <c r="AH22" s="36" t="s">
        <v>85</v>
      </c>
      <c r="AI22" s="39">
        <v>3</v>
      </c>
      <c r="AJ22" s="36" t="s">
        <v>67</v>
      </c>
      <c r="AK22" s="37">
        <v>3</v>
      </c>
      <c r="AL22" s="36" t="s">
        <v>68</v>
      </c>
      <c r="AM22" s="37">
        <v>4</v>
      </c>
      <c r="AN22" s="40" t="s">
        <v>69</v>
      </c>
      <c r="AO22" s="41">
        <v>4</v>
      </c>
      <c r="AP22" s="42">
        <f t="shared" si="2"/>
        <v>3</v>
      </c>
      <c r="AQ22" s="31"/>
      <c r="AR22" s="31"/>
      <c r="AS22" s="31"/>
      <c r="AT22" s="31"/>
      <c r="AU22" s="31"/>
      <c r="AV22" s="31"/>
    </row>
    <row r="23" spans="1:48" ht="45" customHeight="1">
      <c r="A23" s="17"/>
      <c r="B23" s="18" t="s">
        <v>62</v>
      </c>
      <c r="C23" s="17">
        <v>6</v>
      </c>
      <c r="D23" s="17"/>
      <c r="E23" s="17" t="s">
        <v>118</v>
      </c>
      <c r="F23" s="19" t="s">
        <v>93</v>
      </c>
      <c r="G23" s="20">
        <v>5276.75</v>
      </c>
      <c r="H23" s="21">
        <v>2507</v>
      </c>
      <c r="I23" s="22">
        <f t="shared" si="0"/>
        <v>0.47510304638271661</v>
      </c>
      <c r="J23" s="20">
        <v>4586.63</v>
      </c>
      <c r="K23" s="23">
        <v>2179.12</v>
      </c>
      <c r="L23" s="24">
        <f t="shared" si="1"/>
        <v>0.86921420023932983</v>
      </c>
      <c r="M23" s="17">
        <v>5</v>
      </c>
      <c r="N23" s="25">
        <v>0.16207455429497569</v>
      </c>
      <c r="O23" s="26">
        <v>1</v>
      </c>
      <c r="P23" s="27">
        <v>0.374</v>
      </c>
      <c r="Q23" s="26">
        <v>4</v>
      </c>
      <c r="R23" s="28">
        <v>0.25</v>
      </c>
      <c r="S23" s="29">
        <v>3</v>
      </c>
      <c r="T23" s="30">
        <v>0.01</v>
      </c>
      <c r="U23" s="31">
        <v>1</v>
      </c>
      <c r="V23" s="32">
        <v>0.45</v>
      </c>
      <c r="W23" s="33">
        <v>4</v>
      </c>
      <c r="X23" s="34">
        <v>5.0000000000000001E-3</v>
      </c>
      <c r="Y23" s="33">
        <v>1</v>
      </c>
      <c r="Z23" s="26">
        <f t="shared" si="3"/>
        <v>2.3333333333333335</v>
      </c>
      <c r="AA23" s="31"/>
      <c r="AB23" s="35"/>
      <c r="AC23" s="31"/>
      <c r="AD23" s="36" t="s">
        <v>64</v>
      </c>
      <c r="AE23" s="37">
        <v>2</v>
      </c>
      <c r="AF23" s="38" t="s">
        <v>65</v>
      </c>
      <c r="AG23" s="39">
        <v>2</v>
      </c>
      <c r="AH23" s="36" t="s">
        <v>85</v>
      </c>
      <c r="AI23" s="39">
        <v>3</v>
      </c>
      <c r="AJ23" s="36" t="s">
        <v>67</v>
      </c>
      <c r="AK23" s="37">
        <v>3</v>
      </c>
      <c r="AL23" s="36" t="s">
        <v>68</v>
      </c>
      <c r="AM23" s="37">
        <v>4</v>
      </c>
      <c r="AN23" s="40" t="s">
        <v>69</v>
      </c>
      <c r="AO23" s="41">
        <v>4</v>
      </c>
      <c r="AP23" s="42">
        <f t="shared" si="2"/>
        <v>3</v>
      </c>
      <c r="AQ23" s="31"/>
      <c r="AR23" s="31"/>
      <c r="AS23" s="31"/>
      <c r="AT23" s="31"/>
      <c r="AU23" s="31"/>
      <c r="AV23" s="31"/>
    </row>
    <row r="24" spans="1:48" ht="45" customHeight="1">
      <c r="A24" s="17"/>
      <c r="B24" s="18" t="s">
        <v>62</v>
      </c>
      <c r="C24" s="17">
        <v>6</v>
      </c>
      <c r="D24" s="17"/>
      <c r="E24" s="17" t="s">
        <v>164</v>
      </c>
      <c r="F24" s="19" t="s">
        <v>94</v>
      </c>
      <c r="G24" s="20">
        <v>796.73400000000004</v>
      </c>
      <c r="H24" s="21">
        <v>3097</v>
      </c>
      <c r="I24" s="22">
        <f t="shared" si="0"/>
        <v>3.8871191639869767</v>
      </c>
      <c r="J24" s="20">
        <v>204.62299999999999</v>
      </c>
      <c r="K24" s="23">
        <v>795.39400000000001</v>
      </c>
      <c r="L24" s="24">
        <f t="shared" si="1"/>
        <v>0.25682725217952856</v>
      </c>
      <c r="M24" s="17">
        <v>3</v>
      </c>
      <c r="N24" s="25">
        <v>0</v>
      </c>
      <c r="O24" s="26">
        <v>1</v>
      </c>
      <c r="P24" s="27">
        <v>0.40100000000000002</v>
      </c>
      <c r="Q24" s="26">
        <v>4</v>
      </c>
      <c r="R24" s="28">
        <v>0.25</v>
      </c>
      <c r="S24" s="29">
        <v>3</v>
      </c>
      <c r="T24" s="30">
        <v>0.01</v>
      </c>
      <c r="U24" s="31">
        <v>1</v>
      </c>
      <c r="V24" s="32">
        <v>0.45</v>
      </c>
      <c r="W24" s="33">
        <v>4</v>
      </c>
      <c r="X24" s="34">
        <v>5.0000000000000001E-3</v>
      </c>
      <c r="Y24" s="33">
        <v>1</v>
      </c>
      <c r="Z24" s="26">
        <f t="shared" si="3"/>
        <v>2.3333333333333335</v>
      </c>
      <c r="AA24" s="31"/>
      <c r="AB24" s="35"/>
      <c r="AC24" s="31"/>
      <c r="AD24" s="36" t="s">
        <v>64</v>
      </c>
      <c r="AE24" s="37">
        <v>2</v>
      </c>
      <c r="AF24" s="38" t="s">
        <v>65</v>
      </c>
      <c r="AG24" s="39">
        <v>2</v>
      </c>
      <c r="AH24" s="36" t="s">
        <v>85</v>
      </c>
      <c r="AI24" s="39">
        <v>3</v>
      </c>
      <c r="AJ24" s="36" t="s">
        <v>67</v>
      </c>
      <c r="AK24" s="37">
        <v>3</v>
      </c>
      <c r="AL24" s="36" t="s">
        <v>68</v>
      </c>
      <c r="AM24" s="37">
        <v>4</v>
      </c>
      <c r="AN24" s="40" t="s">
        <v>69</v>
      </c>
      <c r="AO24" s="41">
        <v>4</v>
      </c>
      <c r="AP24" s="42">
        <f t="shared" si="2"/>
        <v>3</v>
      </c>
      <c r="AQ24" s="31"/>
      <c r="AR24" s="31"/>
      <c r="AS24" s="31"/>
      <c r="AT24" s="31"/>
      <c r="AU24" s="31"/>
      <c r="AV24" s="31"/>
    </row>
    <row r="25" spans="1:48" ht="45" customHeight="1">
      <c r="A25" s="17"/>
      <c r="B25" s="18" t="s">
        <v>62</v>
      </c>
      <c r="C25" s="17">
        <v>6</v>
      </c>
      <c r="D25" s="17"/>
      <c r="E25" s="17" t="s">
        <v>164</v>
      </c>
      <c r="F25" s="19" t="s">
        <v>95</v>
      </c>
      <c r="G25" s="20">
        <v>758.43499999999995</v>
      </c>
      <c r="H25" s="21">
        <v>21703</v>
      </c>
      <c r="I25" s="22">
        <f t="shared" si="0"/>
        <v>28.615504295028579</v>
      </c>
      <c r="J25" s="20">
        <v>152.07400000000001</v>
      </c>
      <c r="K25" s="23">
        <v>4351.67</v>
      </c>
      <c r="L25" s="24">
        <f t="shared" si="1"/>
        <v>0.20051006773257155</v>
      </c>
      <c r="M25" s="17">
        <v>3</v>
      </c>
      <c r="N25" s="25">
        <v>0.60240963855421692</v>
      </c>
      <c r="O25" s="43">
        <v>1</v>
      </c>
      <c r="P25" s="27">
        <v>0.37319999999999998</v>
      </c>
      <c r="Q25" s="43">
        <v>4</v>
      </c>
      <c r="R25" s="28">
        <v>0.25</v>
      </c>
      <c r="S25" s="29">
        <v>3</v>
      </c>
      <c r="T25" s="30">
        <v>0.01</v>
      </c>
      <c r="U25" s="31">
        <v>1</v>
      </c>
      <c r="V25" s="32">
        <v>0.55000000000000004</v>
      </c>
      <c r="W25" s="44">
        <v>5</v>
      </c>
      <c r="X25" s="34">
        <v>5.0000000000000001E-3</v>
      </c>
      <c r="Y25" s="33">
        <v>1</v>
      </c>
      <c r="Z25" s="26">
        <f t="shared" si="3"/>
        <v>2.5</v>
      </c>
      <c r="AA25" s="31"/>
      <c r="AB25" s="35"/>
      <c r="AC25" s="31"/>
      <c r="AD25" s="36" t="s">
        <v>64</v>
      </c>
      <c r="AE25" s="37">
        <v>2</v>
      </c>
      <c r="AF25" s="38" t="s">
        <v>65</v>
      </c>
      <c r="AG25" s="39">
        <v>2</v>
      </c>
      <c r="AH25" s="36" t="s">
        <v>96</v>
      </c>
      <c r="AI25" s="39">
        <v>3</v>
      </c>
      <c r="AJ25" s="36" t="s">
        <v>67</v>
      </c>
      <c r="AK25" s="37">
        <v>3</v>
      </c>
      <c r="AL25" s="36" t="s">
        <v>68</v>
      </c>
      <c r="AM25" s="37">
        <v>4</v>
      </c>
      <c r="AN25" s="40" t="s">
        <v>69</v>
      </c>
      <c r="AO25" s="41">
        <v>4</v>
      </c>
      <c r="AP25" s="42">
        <f t="shared" si="2"/>
        <v>3</v>
      </c>
      <c r="AQ25" s="31"/>
      <c r="AR25" s="31"/>
      <c r="AS25" s="31"/>
      <c r="AT25" s="31"/>
      <c r="AU25" s="31"/>
      <c r="AV25" s="31"/>
    </row>
    <row r="26" spans="1:48" ht="45" customHeight="1">
      <c r="A26" s="17"/>
      <c r="B26" s="18" t="s">
        <v>62</v>
      </c>
      <c r="C26" s="17">
        <v>6</v>
      </c>
      <c r="D26" s="17"/>
      <c r="E26" s="17" t="s">
        <v>164</v>
      </c>
      <c r="F26" s="19" t="s">
        <v>97</v>
      </c>
      <c r="G26" s="20">
        <v>1762.58</v>
      </c>
      <c r="H26" s="21">
        <v>5234</v>
      </c>
      <c r="I26" s="22">
        <f t="shared" si="0"/>
        <v>2.9695106037740131</v>
      </c>
      <c r="J26" s="20">
        <v>446.21691000000004</v>
      </c>
      <c r="K26" s="23">
        <v>1325.0423999999998</v>
      </c>
      <c r="L26" s="24">
        <f t="shared" si="1"/>
        <v>0.25316056553305311</v>
      </c>
      <c r="M26" s="17">
        <v>3</v>
      </c>
      <c r="N26" s="25">
        <v>1.4925373134328357</v>
      </c>
      <c r="O26" s="43">
        <v>1</v>
      </c>
      <c r="P26" s="27">
        <v>0.24199999999999999</v>
      </c>
      <c r="Q26" s="43">
        <v>3</v>
      </c>
      <c r="R26" s="28">
        <v>0.25</v>
      </c>
      <c r="S26" s="29">
        <v>3</v>
      </c>
      <c r="T26" s="30">
        <v>0.01</v>
      </c>
      <c r="U26" s="31">
        <v>1</v>
      </c>
      <c r="V26" s="32">
        <v>0.55000000000000004</v>
      </c>
      <c r="W26" s="44">
        <v>5</v>
      </c>
      <c r="X26" s="34">
        <v>5.0000000000000001E-3</v>
      </c>
      <c r="Y26" s="33">
        <v>1</v>
      </c>
      <c r="Z26" s="26">
        <f t="shared" si="3"/>
        <v>2.3333333333333335</v>
      </c>
      <c r="AA26" s="31"/>
      <c r="AB26" s="35"/>
      <c r="AC26" s="31"/>
      <c r="AD26" s="36" t="s">
        <v>64</v>
      </c>
      <c r="AE26" s="37">
        <v>2</v>
      </c>
      <c r="AF26" s="38" t="s">
        <v>65</v>
      </c>
      <c r="AG26" s="39">
        <v>2</v>
      </c>
      <c r="AH26" s="36" t="s">
        <v>85</v>
      </c>
      <c r="AI26" s="39">
        <v>3</v>
      </c>
      <c r="AJ26" s="36" t="s">
        <v>67</v>
      </c>
      <c r="AK26" s="37">
        <v>3</v>
      </c>
      <c r="AL26" s="36" t="s">
        <v>68</v>
      </c>
      <c r="AM26" s="37">
        <v>4</v>
      </c>
      <c r="AN26" s="40" t="s">
        <v>69</v>
      </c>
      <c r="AO26" s="41">
        <v>4</v>
      </c>
      <c r="AP26" s="47">
        <f t="shared" si="2"/>
        <v>3</v>
      </c>
      <c r="AQ26" s="35"/>
      <c r="AR26" s="31"/>
      <c r="AS26" s="31"/>
      <c r="AT26" s="31"/>
      <c r="AU26" s="31"/>
      <c r="AV26" s="31"/>
    </row>
    <row r="27" spans="1:48" ht="45" customHeight="1">
      <c r="A27" s="31"/>
      <c r="B27" s="18" t="s">
        <v>62</v>
      </c>
      <c r="C27" s="17">
        <v>6</v>
      </c>
      <c r="D27" s="31"/>
      <c r="E27" s="31" t="s">
        <v>118</v>
      </c>
      <c r="F27" s="19" t="s">
        <v>98</v>
      </c>
      <c r="G27" s="20">
        <v>638.678</v>
      </c>
      <c r="H27" s="21">
        <v>1417</v>
      </c>
      <c r="I27" s="22">
        <f>H27/G27</f>
        <v>2.2186453893824432</v>
      </c>
      <c r="J27" s="20">
        <v>637.42049000000009</v>
      </c>
      <c r="K27" s="23">
        <v>1414.2126600000001</v>
      </c>
      <c r="L27" s="24">
        <f>K27/H27</f>
        <v>0.99803292872265359</v>
      </c>
      <c r="M27" s="31">
        <v>5</v>
      </c>
      <c r="N27" s="25">
        <v>0.2288329519450801</v>
      </c>
      <c r="O27" s="43">
        <v>1</v>
      </c>
      <c r="P27" s="27" t="s">
        <v>99</v>
      </c>
      <c r="Q27" s="43">
        <v>0</v>
      </c>
      <c r="R27" s="28">
        <v>0.25</v>
      </c>
      <c r="S27" s="29">
        <v>3</v>
      </c>
      <c r="T27" s="30">
        <v>0.01</v>
      </c>
      <c r="U27" s="31">
        <v>1</v>
      </c>
      <c r="V27" s="32">
        <v>0.45</v>
      </c>
      <c r="W27" s="44">
        <v>4</v>
      </c>
      <c r="X27" s="34">
        <v>5.0000000000000001E-3</v>
      </c>
      <c r="Y27" s="33">
        <v>1</v>
      </c>
      <c r="Z27" s="26">
        <f t="shared" si="3"/>
        <v>1.6666666666666667</v>
      </c>
      <c r="AA27" s="31"/>
      <c r="AB27" s="31"/>
      <c r="AC27" s="31"/>
      <c r="AD27" s="36" t="s">
        <v>64</v>
      </c>
      <c r="AE27" s="37">
        <v>2</v>
      </c>
      <c r="AF27" s="38" t="s">
        <v>65</v>
      </c>
      <c r="AG27" s="39">
        <v>2</v>
      </c>
      <c r="AH27" s="36" t="s">
        <v>85</v>
      </c>
      <c r="AI27" s="39">
        <v>3</v>
      </c>
      <c r="AJ27" s="36" t="s">
        <v>67</v>
      </c>
      <c r="AK27" s="37">
        <v>3</v>
      </c>
      <c r="AL27" s="36" t="s">
        <v>68</v>
      </c>
      <c r="AM27" s="37">
        <v>4</v>
      </c>
      <c r="AN27" s="40" t="s">
        <v>69</v>
      </c>
      <c r="AO27" s="41">
        <v>4</v>
      </c>
      <c r="AP27" s="47">
        <f t="shared" si="2"/>
        <v>3</v>
      </c>
      <c r="AQ27" s="35"/>
      <c r="AR27" s="31"/>
      <c r="AS27" s="31"/>
      <c r="AT27" s="31"/>
      <c r="AU27" s="31"/>
      <c r="AV27" s="31"/>
    </row>
    <row r="28" spans="1:48" ht="45" customHeight="1">
      <c r="A28" s="31"/>
      <c r="B28" s="18" t="s">
        <v>62</v>
      </c>
      <c r="C28" s="17">
        <v>6</v>
      </c>
      <c r="D28" s="31"/>
      <c r="E28" s="31" t="s">
        <v>118</v>
      </c>
      <c r="F28" s="19" t="s">
        <v>100</v>
      </c>
      <c r="G28" s="20">
        <v>1626.4</v>
      </c>
      <c r="H28" s="21">
        <v>3600</v>
      </c>
      <c r="I28" s="22">
        <f t="shared" si="0"/>
        <v>2.2134776192818495</v>
      </c>
      <c r="J28" s="20">
        <v>912.17100000000005</v>
      </c>
      <c r="K28" s="23">
        <v>2019.077</v>
      </c>
      <c r="L28" s="24">
        <f t="shared" si="1"/>
        <v>0.56085472222222221</v>
      </c>
      <c r="M28" s="31">
        <v>5</v>
      </c>
      <c r="N28" s="25">
        <v>1.3215859030837005</v>
      </c>
      <c r="O28" s="43">
        <v>1</v>
      </c>
      <c r="P28" s="27">
        <v>0.55269999999999997</v>
      </c>
      <c r="Q28" s="43">
        <v>5</v>
      </c>
      <c r="R28" s="28">
        <v>0.25</v>
      </c>
      <c r="S28" s="29">
        <v>3</v>
      </c>
      <c r="T28" s="30">
        <v>0.01</v>
      </c>
      <c r="U28" s="31">
        <v>1</v>
      </c>
      <c r="V28" s="32">
        <v>0.65</v>
      </c>
      <c r="W28" s="44">
        <v>5</v>
      </c>
      <c r="X28" s="34">
        <v>5.0000000000000001E-3</v>
      </c>
      <c r="Y28" s="33">
        <v>1</v>
      </c>
      <c r="Z28" s="26">
        <f t="shared" si="3"/>
        <v>2.6666666666666665</v>
      </c>
      <c r="AA28" s="31"/>
      <c r="AB28" s="31"/>
      <c r="AC28" s="31"/>
      <c r="AD28" s="36" t="s">
        <v>64</v>
      </c>
      <c r="AE28" s="37">
        <v>2</v>
      </c>
      <c r="AF28" s="38" t="s">
        <v>65</v>
      </c>
      <c r="AG28" s="39">
        <v>2</v>
      </c>
      <c r="AH28" s="36" t="s">
        <v>85</v>
      </c>
      <c r="AI28" s="39">
        <v>3</v>
      </c>
      <c r="AJ28" s="36" t="s">
        <v>67</v>
      </c>
      <c r="AK28" s="37">
        <v>3</v>
      </c>
      <c r="AL28" s="36" t="s">
        <v>68</v>
      </c>
      <c r="AM28" s="37">
        <v>4</v>
      </c>
      <c r="AN28" s="40" t="s">
        <v>69</v>
      </c>
      <c r="AO28" s="41">
        <v>4</v>
      </c>
      <c r="AP28" s="47">
        <f t="shared" si="2"/>
        <v>3</v>
      </c>
    </row>
    <row r="29" spans="1:48" ht="45" customHeight="1">
      <c r="A29" s="31"/>
      <c r="B29" s="18" t="s">
        <v>62</v>
      </c>
      <c r="C29" s="17">
        <v>6</v>
      </c>
      <c r="D29" s="31"/>
      <c r="E29" s="31" t="s">
        <v>118</v>
      </c>
      <c r="F29" s="19" t="s">
        <v>101</v>
      </c>
      <c r="G29" s="20">
        <v>899.81299999999999</v>
      </c>
      <c r="H29" s="21">
        <v>1492</v>
      </c>
      <c r="I29" s="22">
        <f t="shared" si="0"/>
        <v>1.6581222987442947</v>
      </c>
      <c r="J29" s="20">
        <v>899.81399999999996</v>
      </c>
      <c r="K29" s="23">
        <v>1492</v>
      </c>
      <c r="L29" s="24">
        <f t="shared" si="1"/>
        <v>1</v>
      </c>
      <c r="M29" s="31">
        <v>5</v>
      </c>
      <c r="N29" s="25">
        <v>2.276707530647986</v>
      </c>
      <c r="O29" s="43">
        <v>1</v>
      </c>
      <c r="P29" s="27">
        <v>0.50219999999999998</v>
      </c>
      <c r="Q29" s="43">
        <v>5</v>
      </c>
      <c r="R29" s="28">
        <v>0.25</v>
      </c>
      <c r="S29" s="29">
        <v>3</v>
      </c>
      <c r="T29" s="30">
        <v>0.01</v>
      </c>
      <c r="U29" s="31">
        <v>1</v>
      </c>
      <c r="V29" s="32">
        <v>0.65</v>
      </c>
      <c r="W29" s="44">
        <v>5</v>
      </c>
      <c r="X29" s="34">
        <v>5.0000000000000001E-3</v>
      </c>
      <c r="Y29" s="33">
        <v>1</v>
      </c>
      <c r="Z29" s="26">
        <f t="shared" si="3"/>
        <v>2.6666666666666665</v>
      </c>
      <c r="AA29" s="31"/>
      <c r="AB29" s="31"/>
      <c r="AC29" s="31"/>
      <c r="AD29" s="36" t="s">
        <v>64</v>
      </c>
      <c r="AE29" s="37">
        <v>2</v>
      </c>
      <c r="AF29" s="38" t="s">
        <v>65</v>
      </c>
      <c r="AG29" s="39">
        <v>2</v>
      </c>
      <c r="AH29" s="36" t="s">
        <v>85</v>
      </c>
      <c r="AI29" s="39">
        <v>3</v>
      </c>
      <c r="AJ29" s="36" t="s">
        <v>67</v>
      </c>
      <c r="AK29" s="37">
        <v>3</v>
      </c>
      <c r="AL29" s="36" t="s">
        <v>68</v>
      </c>
      <c r="AM29" s="37">
        <v>4</v>
      </c>
      <c r="AN29" s="40" t="s">
        <v>69</v>
      </c>
      <c r="AO29" s="41">
        <v>4</v>
      </c>
      <c r="AP29" s="47">
        <f t="shared" si="2"/>
        <v>3</v>
      </c>
    </row>
    <row r="30" spans="1:48" ht="45" customHeight="1">
      <c r="A30" s="31"/>
      <c r="B30" s="18" t="s">
        <v>62</v>
      </c>
      <c r="C30" s="17">
        <v>6</v>
      </c>
      <c r="D30" s="31"/>
      <c r="E30" s="31" t="s">
        <v>118</v>
      </c>
      <c r="F30" s="19" t="s">
        <v>102</v>
      </c>
      <c r="G30" s="20">
        <v>2031.25</v>
      </c>
      <c r="H30" s="21">
        <v>859</v>
      </c>
      <c r="I30" s="22">
        <f t="shared" si="0"/>
        <v>0.42289230769230768</v>
      </c>
      <c r="J30" s="20">
        <v>550.82400000000007</v>
      </c>
      <c r="K30" s="23">
        <v>232.93949999999998</v>
      </c>
      <c r="L30" s="24">
        <f t="shared" si="1"/>
        <v>0.27117520372526194</v>
      </c>
      <c r="M30" s="31">
        <v>3</v>
      </c>
      <c r="N30" s="25">
        <v>0.35398230088495575</v>
      </c>
      <c r="O30" s="43">
        <v>1</v>
      </c>
      <c r="P30" s="27">
        <v>0.53520000000000001</v>
      </c>
      <c r="Q30" s="43">
        <v>5</v>
      </c>
      <c r="R30" s="28">
        <v>0.25</v>
      </c>
      <c r="S30" s="29">
        <v>3</v>
      </c>
      <c r="T30" s="30">
        <v>0.01</v>
      </c>
      <c r="U30" s="31">
        <v>1</v>
      </c>
      <c r="V30" s="32">
        <v>0.45</v>
      </c>
      <c r="W30" s="44">
        <v>4</v>
      </c>
      <c r="X30" s="34">
        <v>5.0000000000000001E-3</v>
      </c>
      <c r="Y30" s="33">
        <v>1</v>
      </c>
      <c r="Z30" s="26">
        <f t="shared" si="3"/>
        <v>2.5</v>
      </c>
      <c r="AA30" s="31"/>
      <c r="AB30" s="31"/>
      <c r="AC30" s="31"/>
      <c r="AD30" s="36" t="s">
        <v>64</v>
      </c>
      <c r="AE30" s="37">
        <v>2</v>
      </c>
      <c r="AF30" s="38" t="s">
        <v>65</v>
      </c>
      <c r="AG30" s="39">
        <v>2</v>
      </c>
      <c r="AH30" s="36" t="s">
        <v>85</v>
      </c>
      <c r="AI30" s="39">
        <v>3</v>
      </c>
      <c r="AJ30" s="36" t="s">
        <v>67</v>
      </c>
      <c r="AK30" s="37">
        <v>3</v>
      </c>
      <c r="AL30" s="36" t="s">
        <v>68</v>
      </c>
      <c r="AM30" s="37">
        <v>4</v>
      </c>
      <c r="AN30" s="40" t="s">
        <v>69</v>
      </c>
      <c r="AO30" s="41">
        <v>4</v>
      </c>
      <c r="AP30" s="47">
        <f t="shared" si="2"/>
        <v>3</v>
      </c>
    </row>
    <row r="31" spans="1:48" ht="45" customHeight="1">
      <c r="A31" s="31"/>
      <c r="B31" s="18" t="s">
        <v>62</v>
      </c>
      <c r="C31" s="17">
        <v>6</v>
      </c>
      <c r="D31" s="31"/>
      <c r="E31" s="31" t="s">
        <v>118</v>
      </c>
      <c r="F31" s="19" t="s">
        <v>103</v>
      </c>
      <c r="G31" s="20">
        <v>2712.45</v>
      </c>
      <c r="H31" s="21">
        <v>3785</v>
      </c>
      <c r="I31" s="22">
        <f t="shared" si="0"/>
        <v>1.3954174270493467</v>
      </c>
      <c r="J31" s="20">
        <v>2712.45</v>
      </c>
      <c r="K31" s="23">
        <v>3785.0060000000003</v>
      </c>
      <c r="L31" s="24">
        <f t="shared" si="1"/>
        <v>1.0000015852047557</v>
      </c>
      <c r="M31" s="31">
        <v>5</v>
      </c>
      <c r="N31" s="25">
        <v>6.2787136294027563</v>
      </c>
      <c r="O31" s="43">
        <v>2</v>
      </c>
      <c r="P31" s="27">
        <v>0.3322</v>
      </c>
      <c r="Q31" s="43">
        <v>4</v>
      </c>
      <c r="R31" s="28">
        <v>0.25</v>
      </c>
      <c r="S31" s="29">
        <v>3</v>
      </c>
      <c r="T31" s="30">
        <v>0.01</v>
      </c>
      <c r="U31" s="31">
        <v>1</v>
      </c>
      <c r="V31" s="32">
        <v>0.45</v>
      </c>
      <c r="W31" s="44">
        <v>4</v>
      </c>
      <c r="X31" s="34">
        <v>5.0000000000000001E-3</v>
      </c>
      <c r="Y31" s="33">
        <v>1</v>
      </c>
      <c r="Z31" s="26">
        <f t="shared" si="3"/>
        <v>2.5</v>
      </c>
      <c r="AA31" s="31"/>
      <c r="AB31" s="31"/>
      <c r="AC31" s="31"/>
      <c r="AD31" s="36" t="s">
        <v>64</v>
      </c>
      <c r="AE31" s="37">
        <v>2</v>
      </c>
      <c r="AF31" s="38" t="s">
        <v>65</v>
      </c>
      <c r="AG31" s="39">
        <v>2</v>
      </c>
      <c r="AH31" s="36" t="s">
        <v>85</v>
      </c>
      <c r="AI31" s="39">
        <v>3</v>
      </c>
      <c r="AJ31" s="36" t="s">
        <v>67</v>
      </c>
      <c r="AK31" s="37">
        <v>3</v>
      </c>
      <c r="AL31" s="36" t="s">
        <v>68</v>
      </c>
      <c r="AM31" s="37">
        <v>4</v>
      </c>
      <c r="AN31" s="40" t="s">
        <v>69</v>
      </c>
      <c r="AO31" s="41">
        <v>4</v>
      </c>
      <c r="AP31" s="47">
        <f t="shared" si="2"/>
        <v>3</v>
      </c>
    </row>
    <row r="32" spans="1:48" ht="45" customHeight="1">
      <c r="A32" s="31"/>
      <c r="B32" s="18" t="s">
        <v>62</v>
      </c>
      <c r="C32" s="17">
        <v>6</v>
      </c>
      <c r="D32" s="31"/>
      <c r="E32" s="31" t="s">
        <v>118</v>
      </c>
      <c r="F32" s="19" t="s">
        <v>104</v>
      </c>
      <c r="G32" s="20">
        <v>6862.95</v>
      </c>
      <c r="H32" s="21">
        <v>1594</v>
      </c>
      <c r="I32" s="22">
        <f t="shared" si="0"/>
        <v>0.23226163675970246</v>
      </c>
      <c r="J32" s="20">
        <v>6862.9500000000007</v>
      </c>
      <c r="K32" s="23">
        <v>1594.0029999999999</v>
      </c>
      <c r="L32" s="24">
        <f t="shared" si="1"/>
        <v>1.0000018820577163</v>
      </c>
      <c r="M32" s="31">
        <v>5</v>
      </c>
      <c r="N32" s="25">
        <v>0.47449584816132861</v>
      </c>
      <c r="O32" s="43">
        <v>1</v>
      </c>
      <c r="P32" s="27">
        <v>0.84909999999999997</v>
      </c>
      <c r="Q32" s="43">
        <v>5</v>
      </c>
      <c r="R32" s="28">
        <v>0.25</v>
      </c>
      <c r="S32" s="29">
        <v>3</v>
      </c>
      <c r="T32" s="30">
        <v>0.01</v>
      </c>
      <c r="U32" s="31">
        <v>1</v>
      </c>
      <c r="V32" s="32">
        <v>0.65</v>
      </c>
      <c r="W32" s="44">
        <v>5</v>
      </c>
      <c r="X32" s="34">
        <v>5.0000000000000001E-3</v>
      </c>
      <c r="Y32" s="33">
        <v>1</v>
      </c>
      <c r="Z32" s="26">
        <f t="shared" si="3"/>
        <v>2.6666666666666665</v>
      </c>
      <c r="AA32" s="31"/>
      <c r="AB32" s="31"/>
      <c r="AC32" s="31"/>
      <c r="AD32" s="36" t="s">
        <v>64</v>
      </c>
      <c r="AE32" s="37">
        <v>2</v>
      </c>
      <c r="AF32" s="38" t="s">
        <v>65</v>
      </c>
      <c r="AG32" s="39">
        <v>2</v>
      </c>
      <c r="AH32" s="36" t="s">
        <v>85</v>
      </c>
      <c r="AI32" s="39">
        <v>3</v>
      </c>
      <c r="AJ32" s="36" t="s">
        <v>67</v>
      </c>
      <c r="AK32" s="37">
        <v>3</v>
      </c>
      <c r="AL32" s="36" t="s">
        <v>68</v>
      </c>
      <c r="AM32" s="37">
        <v>4</v>
      </c>
      <c r="AN32" s="40" t="s">
        <v>69</v>
      </c>
      <c r="AO32" s="41">
        <v>4</v>
      </c>
      <c r="AP32" s="47">
        <f t="shared" si="2"/>
        <v>3</v>
      </c>
    </row>
    <row r="33" spans="1:42" ht="48.75" customHeight="1">
      <c r="A33" s="31"/>
      <c r="B33" s="18" t="s">
        <v>62</v>
      </c>
      <c r="C33" s="17">
        <v>6</v>
      </c>
      <c r="D33" s="31"/>
      <c r="E33" s="31" t="s">
        <v>118</v>
      </c>
      <c r="F33" s="19" t="s">
        <v>105</v>
      </c>
      <c r="G33" s="20">
        <v>3381.79</v>
      </c>
      <c r="H33" s="21">
        <v>2165</v>
      </c>
      <c r="I33" s="22">
        <f t="shared" si="0"/>
        <v>0.64019350698890232</v>
      </c>
      <c r="J33" s="20">
        <v>3335.44</v>
      </c>
      <c r="K33" s="23">
        <v>2135.3249999999998</v>
      </c>
      <c r="L33" s="24">
        <f t="shared" si="1"/>
        <v>0.98629330254041558</v>
      </c>
      <c r="M33" s="31">
        <v>5</v>
      </c>
      <c r="N33" s="25">
        <v>0</v>
      </c>
      <c r="O33" s="43">
        <v>1</v>
      </c>
      <c r="P33" s="27">
        <v>0.35099999999999998</v>
      </c>
      <c r="Q33" s="43">
        <v>4</v>
      </c>
      <c r="R33" s="28">
        <v>0.25</v>
      </c>
      <c r="S33" s="29">
        <v>3</v>
      </c>
      <c r="T33" s="30">
        <v>0.01</v>
      </c>
      <c r="U33" s="31">
        <v>1</v>
      </c>
      <c r="V33" s="32">
        <v>0.45</v>
      </c>
      <c r="W33" s="44">
        <v>4</v>
      </c>
      <c r="X33" s="34">
        <v>5.0000000000000001E-3</v>
      </c>
      <c r="Y33" s="33">
        <v>1</v>
      </c>
      <c r="Z33" s="26">
        <f t="shared" si="3"/>
        <v>2.3333333333333335</v>
      </c>
      <c r="AA33" s="31"/>
      <c r="AB33" s="31"/>
      <c r="AC33" s="31"/>
      <c r="AD33" s="36" t="s">
        <v>64</v>
      </c>
      <c r="AE33" s="37">
        <v>2</v>
      </c>
      <c r="AF33" s="38" t="s">
        <v>65</v>
      </c>
      <c r="AG33" s="39">
        <v>2</v>
      </c>
      <c r="AH33" s="36" t="s">
        <v>85</v>
      </c>
      <c r="AI33" s="39">
        <v>3</v>
      </c>
      <c r="AJ33" s="36" t="s">
        <v>67</v>
      </c>
      <c r="AK33" s="37">
        <v>3</v>
      </c>
      <c r="AL33" s="36" t="s">
        <v>68</v>
      </c>
      <c r="AM33" s="37">
        <v>4</v>
      </c>
      <c r="AN33" s="40" t="s">
        <v>69</v>
      </c>
      <c r="AO33" s="41">
        <v>4</v>
      </c>
      <c r="AP33" s="47">
        <f t="shared" si="2"/>
        <v>3</v>
      </c>
    </row>
    <row r="34" spans="1:42" ht="48.75" customHeight="1">
      <c r="A34" s="31"/>
      <c r="B34" s="18" t="s">
        <v>62</v>
      </c>
      <c r="C34" s="17">
        <v>6</v>
      </c>
      <c r="D34" s="31"/>
      <c r="E34" s="31" t="s">
        <v>118</v>
      </c>
      <c r="F34" s="19" t="s">
        <v>106</v>
      </c>
      <c r="G34" s="20">
        <v>1001.56</v>
      </c>
      <c r="H34" s="21">
        <v>2529</v>
      </c>
      <c r="I34" s="22">
        <f t="shared" si="0"/>
        <v>2.5250609049882184</v>
      </c>
      <c r="J34" s="20">
        <v>147.7491</v>
      </c>
      <c r="K34" s="23">
        <v>373.07500000000005</v>
      </c>
      <c r="L34" s="24">
        <f t="shared" si="1"/>
        <v>0.14751878212732308</v>
      </c>
      <c r="M34" s="31">
        <v>2</v>
      </c>
      <c r="N34" s="25">
        <v>2.5139664804469275</v>
      </c>
      <c r="O34" s="43">
        <v>1</v>
      </c>
      <c r="P34" s="27">
        <v>0.5776</v>
      </c>
      <c r="Q34" s="43">
        <v>5</v>
      </c>
      <c r="R34" s="28">
        <v>0.25</v>
      </c>
      <c r="S34" s="29">
        <v>3</v>
      </c>
      <c r="T34" s="30">
        <v>0.01</v>
      </c>
      <c r="U34" s="31">
        <v>1</v>
      </c>
      <c r="V34" s="32">
        <v>0.45</v>
      </c>
      <c r="W34" s="44">
        <v>4</v>
      </c>
      <c r="X34" s="34">
        <v>5.0000000000000001E-3</v>
      </c>
      <c r="Y34" s="33">
        <v>1</v>
      </c>
      <c r="Z34" s="26">
        <f t="shared" si="3"/>
        <v>2.5</v>
      </c>
      <c r="AA34" s="31"/>
      <c r="AB34" s="31"/>
      <c r="AC34" s="31"/>
      <c r="AD34" s="36" t="s">
        <v>64</v>
      </c>
      <c r="AE34" s="37">
        <v>2</v>
      </c>
      <c r="AF34" s="38" t="s">
        <v>65</v>
      </c>
      <c r="AG34" s="39">
        <v>2</v>
      </c>
      <c r="AH34" s="36" t="s">
        <v>107</v>
      </c>
      <c r="AI34" s="39">
        <v>3</v>
      </c>
      <c r="AJ34" s="36" t="s">
        <v>67</v>
      </c>
      <c r="AK34" s="37">
        <v>3</v>
      </c>
      <c r="AL34" s="36" t="s">
        <v>68</v>
      </c>
      <c r="AM34" s="37">
        <v>4</v>
      </c>
      <c r="AN34" s="40" t="s">
        <v>69</v>
      </c>
      <c r="AO34" s="41">
        <v>4</v>
      </c>
      <c r="AP34" s="47">
        <f t="shared" si="2"/>
        <v>3</v>
      </c>
    </row>
    <row r="35" spans="1:42" ht="48.75" customHeight="1">
      <c r="A35" s="31"/>
      <c r="B35" s="18" t="s">
        <v>62</v>
      </c>
      <c r="C35" s="17">
        <v>6</v>
      </c>
      <c r="D35" s="31"/>
      <c r="E35" s="31" t="s">
        <v>164</v>
      </c>
      <c r="F35" s="19" t="s">
        <v>108</v>
      </c>
      <c r="G35" s="20">
        <v>1073.51</v>
      </c>
      <c r="H35" s="21">
        <v>3060</v>
      </c>
      <c r="I35" s="22">
        <f t="shared" si="0"/>
        <v>2.8504625015137259</v>
      </c>
      <c r="J35" s="20">
        <v>165.94200000000001</v>
      </c>
      <c r="K35" s="23">
        <v>473.01100000000002</v>
      </c>
      <c r="L35" s="24">
        <f t="shared" si="1"/>
        <v>0.15457875816993466</v>
      </c>
      <c r="M35" s="31">
        <v>2</v>
      </c>
      <c r="N35" s="25">
        <v>0.64308681672025725</v>
      </c>
      <c r="O35" s="43">
        <v>1</v>
      </c>
      <c r="P35" s="27">
        <v>0.26519999999999999</v>
      </c>
      <c r="Q35" s="43">
        <v>3</v>
      </c>
      <c r="R35" s="28">
        <v>0.25</v>
      </c>
      <c r="S35" s="29">
        <v>3</v>
      </c>
      <c r="T35" s="30">
        <v>0.01</v>
      </c>
      <c r="U35" s="31">
        <v>1</v>
      </c>
      <c r="V35" s="32">
        <v>0.45</v>
      </c>
      <c r="W35" s="44">
        <v>4</v>
      </c>
      <c r="X35" s="34">
        <v>5.0000000000000001E-3</v>
      </c>
      <c r="Y35" s="33">
        <v>1</v>
      </c>
      <c r="Z35" s="26">
        <f t="shared" si="3"/>
        <v>2.1666666666666665</v>
      </c>
      <c r="AA35" s="31"/>
      <c r="AB35" s="31"/>
      <c r="AC35" s="31"/>
      <c r="AD35" s="36" t="s">
        <v>64</v>
      </c>
      <c r="AE35" s="37">
        <v>2</v>
      </c>
      <c r="AF35" s="38" t="s">
        <v>65</v>
      </c>
      <c r="AG35" s="39">
        <v>2</v>
      </c>
      <c r="AH35" s="36" t="s">
        <v>85</v>
      </c>
      <c r="AI35" s="39">
        <v>3</v>
      </c>
      <c r="AJ35" s="36" t="s">
        <v>67</v>
      </c>
      <c r="AK35" s="37">
        <v>3</v>
      </c>
      <c r="AL35" s="36" t="s">
        <v>68</v>
      </c>
      <c r="AM35" s="37">
        <v>4</v>
      </c>
      <c r="AN35" s="40" t="s">
        <v>69</v>
      </c>
      <c r="AO35" s="41">
        <v>4</v>
      </c>
      <c r="AP35" s="47">
        <f t="shared" si="2"/>
        <v>3</v>
      </c>
    </row>
    <row r="36" spans="1:42" ht="48.75" customHeight="1">
      <c r="A36" s="31"/>
      <c r="B36" s="18" t="s">
        <v>62</v>
      </c>
      <c r="C36" s="17">
        <v>6</v>
      </c>
      <c r="D36" s="31"/>
      <c r="E36" s="31" t="s">
        <v>118</v>
      </c>
      <c r="F36" s="19" t="s">
        <v>109</v>
      </c>
      <c r="G36" s="20">
        <v>769.28300000000002</v>
      </c>
      <c r="H36" s="21">
        <v>1580</v>
      </c>
      <c r="I36" s="22">
        <f t="shared" si="0"/>
        <v>2.0538605428691392</v>
      </c>
      <c r="J36" s="20">
        <v>440.46199999999999</v>
      </c>
      <c r="K36" s="23">
        <v>904.64799999999991</v>
      </c>
      <c r="L36" s="24">
        <f t="shared" si="1"/>
        <v>0.57256202531645561</v>
      </c>
      <c r="M36" s="31">
        <v>5</v>
      </c>
      <c r="N36" s="25">
        <v>0.2510460251046025</v>
      </c>
      <c r="O36" s="43">
        <v>1</v>
      </c>
      <c r="P36" s="27">
        <v>0.63980000000000004</v>
      </c>
      <c r="Q36" s="43">
        <v>5</v>
      </c>
      <c r="R36" s="28">
        <v>0.25</v>
      </c>
      <c r="S36" s="29">
        <v>3</v>
      </c>
      <c r="T36" s="30">
        <v>0.01</v>
      </c>
      <c r="U36" s="31">
        <v>1</v>
      </c>
      <c r="V36" s="32">
        <v>0.45</v>
      </c>
      <c r="W36" s="44">
        <v>4</v>
      </c>
      <c r="X36" s="34">
        <v>5.0000000000000001E-3</v>
      </c>
      <c r="Y36" s="33">
        <v>1</v>
      </c>
      <c r="Z36" s="26">
        <f t="shared" si="3"/>
        <v>2.5</v>
      </c>
      <c r="AA36" s="31"/>
      <c r="AB36" s="31"/>
      <c r="AC36" s="31"/>
      <c r="AD36" s="36" t="s">
        <v>64</v>
      </c>
      <c r="AE36" s="37">
        <v>2</v>
      </c>
      <c r="AF36" s="38" t="s">
        <v>65</v>
      </c>
      <c r="AG36" s="39">
        <v>2</v>
      </c>
      <c r="AH36" s="36" t="s">
        <v>85</v>
      </c>
      <c r="AI36" s="39">
        <v>3</v>
      </c>
      <c r="AJ36" s="36" t="s">
        <v>67</v>
      </c>
      <c r="AK36" s="37">
        <v>3</v>
      </c>
      <c r="AL36" s="36" t="s">
        <v>68</v>
      </c>
      <c r="AM36" s="37">
        <v>4</v>
      </c>
      <c r="AN36" s="40" t="s">
        <v>69</v>
      </c>
      <c r="AO36" s="41">
        <v>4</v>
      </c>
      <c r="AP36" s="47">
        <f t="shared" si="2"/>
        <v>3</v>
      </c>
    </row>
    <row r="37" spans="1:42" ht="48.75" customHeight="1">
      <c r="A37" s="31"/>
      <c r="B37" s="18" t="s">
        <v>62</v>
      </c>
      <c r="C37" s="17">
        <v>6</v>
      </c>
      <c r="D37" s="31"/>
      <c r="E37" s="31" t="s">
        <v>164</v>
      </c>
      <c r="F37" s="19" t="s">
        <v>110</v>
      </c>
      <c r="G37" s="20">
        <v>948.18100000000004</v>
      </c>
      <c r="H37" s="21">
        <v>2828</v>
      </c>
      <c r="I37" s="22">
        <f t="shared" si="0"/>
        <v>2.9825529092019352</v>
      </c>
      <c r="J37" s="20">
        <v>840.15170000000001</v>
      </c>
      <c r="K37" s="23">
        <v>2505.7955999999999</v>
      </c>
      <c r="L37" s="24">
        <f t="shared" si="1"/>
        <v>0.8860663366336633</v>
      </c>
      <c r="M37" s="31">
        <v>5</v>
      </c>
      <c r="N37" s="25">
        <v>0.90909090909090906</v>
      </c>
      <c r="O37" s="43">
        <v>1</v>
      </c>
      <c r="P37" s="27">
        <v>0.27610000000000001</v>
      </c>
      <c r="Q37" s="43">
        <v>3</v>
      </c>
      <c r="R37" s="28">
        <v>0.25</v>
      </c>
      <c r="S37" s="29">
        <v>3</v>
      </c>
      <c r="T37" s="30">
        <v>0.01</v>
      </c>
      <c r="U37" s="31">
        <v>1</v>
      </c>
      <c r="V37" s="32">
        <v>0.65</v>
      </c>
      <c r="W37" s="44">
        <v>5</v>
      </c>
      <c r="X37" s="34">
        <v>5.0000000000000001E-3</v>
      </c>
      <c r="Y37" s="33">
        <v>1</v>
      </c>
      <c r="Z37" s="26">
        <f t="shared" si="3"/>
        <v>2.3333333333333335</v>
      </c>
      <c r="AA37" s="31"/>
      <c r="AB37" s="31"/>
      <c r="AC37" s="31"/>
      <c r="AD37" s="36" t="s">
        <v>64</v>
      </c>
      <c r="AE37" s="37">
        <v>2</v>
      </c>
      <c r="AF37" s="38" t="s">
        <v>65</v>
      </c>
      <c r="AG37" s="39">
        <v>2</v>
      </c>
      <c r="AH37" s="36" t="s">
        <v>85</v>
      </c>
      <c r="AI37" s="39">
        <v>3</v>
      </c>
      <c r="AJ37" s="36" t="s">
        <v>67</v>
      </c>
      <c r="AK37" s="37">
        <v>3</v>
      </c>
      <c r="AL37" s="36" t="s">
        <v>68</v>
      </c>
      <c r="AM37" s="37">
        <v>4</v>
      </c>
      <c r="AN37" s="40" t="s">
        <v>69</v>
      </c>
      <c r="AO37" s="41">
        <v>4</v>
      </c>
      <c r="AP37" s="47">
        <f t="shared" si="2"/>
        <v>3</v>
      </c>
    </row>
    <row r="38" spans="1:42" ht="48.75" customHeight="1">
      <c r="A38" s="31"/>
      <c r="B38" s="18" t="s">
        <v>62</v>
      </c>
      <c r="C38" s="17">
        <v>6</v>
      </c>
      <c r="D38" s="31"/>
      <c r="E38" s="31" t="s">
        <v>164</v>
      </c>
      <c r="F38" s="19" t="s">
        <v>111</v>
      </c>
      <c r="G38" s="20">
        <v>1652.41</v>
      </c>
      <c r="H38" s="21">
        <v>2658</v>
      </c>
      <c r="I38" s="22">
        <f t="shared" si="0"/>
        <v>1.6085596189807614</v>
      </c>
      <c r="J38" s="20">
        <v>701.21100000000001</v>
      </c>
      <c r="K38" s="23">
        <v>1127.94</v>
      </c>
      <c r="L38" s="24">
        <f t="shared" si="1"/>
        <v>0.42435665914221221</v>
      </c>
      <c r="M38" s="31">
        <v>4</v>
      </c>
      <c r="N38" s="25">
        <v>1.062215477996965</v>
      </c>
      <c r="O38" s="43">
        <v>1</v>
      </c>
      <c r="P38" s="27">
        <v>0.55810000000000004</v>
      </c>
      <c r="Q38" s="43">
        <v>5</v>
      </c>
      <c r="R38" s="28">
        <v>0.25</v>
      </c>
      <c r="S38" s="29">
        <v>3</v>
      </c>
      <c r="T38" s="30">
        <v>0.01</v>
      </c>
      <c r="U38" s="31">
        <v>1</v>
      </c>
      <c r="V38" s="32">
        <v>0.55000000000000004</v>
      </c>
      <c r="W38" s="44">
        <v>5</v>
      </c>
      <c r="X38" s="34">
        <v>5.0000000000000001E-3</v>
      </c>
      <c r="Y38" s="33">
        <v>1</v>
      </c>
      <c r="Z38" s="26">
        <f t="shared" si="3"/>
        <v>2.6666666666666665</v>
      </c>
      <c r="AA38" s="31"/>
      <c r="AB38" s="31"/>
      <c r="AC38" s="31"/>
      <c r="AD38" s="36" t="s">
        <v>64</v>
      </c>
      <c r="AE38" s="37">
        <v>2</v>
      </c>
      <c r="AF38" s="38" t="s">
        <v>65</v>
      </c>
      <c r="AG38" s="39">
        <v>2</v>
      </c>
      <c r="AH38" s="36" t="s">
        <v>85</v>
      </c>
      <c r="AI38" s="39">
        <v>3</v>
      </c>
      <c r="AJ38" s="36" t="s">
        <v>67</v>
      </c>
      <c r="AK38" s="37">
        <v>3</v>
      </c>
      <c r="AL38" s="36" t="s">
        <v>68</v>
      </c>
      <c r="AM38" s="37">
        <v>4</v>
      </c>
      <c r="AN38" s="40" t="s">
        <v>69</v>
      </c>
      <c r="AO38" s="41">
        <v>4</v>
      </c>
      <c r="AP38" s="47">
        <f t="shared" si="2"/>
        <v>3</v>
      </c>
    </row>
    <row r="39" spans="1:42" ht="48.75" customHeight="1">
      <c r="A39" s="31"/>
      <c r="B39" s="18" t="s">
        <v>62</v>
      </c>
      <c r="C39" s="17">
        <v>6</v>
      </c>
      <c r="D39" s="31"/>
      <c r="E39" s="31" t="s">
        <v>118</v>
      </c>
      <c r="F39" s="19" t="s">
        <v>112</v>
      </c>
      <c r="G39" s="20">
        <v>1592.44</v>
      </c>
      <c r="H39" s="21">
        <v>2087</v>
      </c>
      <c r="I39" s="22">
        <f t="shared" si="0"/>
        <v>1.3105674311120041</v>
      </c>
      <c r="J39" s="20">
        <v>1592.444</v>
      </c>
      <c r="K39" s="23">
        <v>2087.0120000000002</v>
      </c>
      <c r="L39" s="24">
        <f t="shared" si="1"/>
        <v>1.0000057498802108</v>
      </c>
      <c r="M39" s="31">
        <v>5</v>
      </c>
      <c r="N39" s="25">
        <v>0.72737852778585976</v>
      </c>
      <c r="O39" s="43">
        <v>1</v>
      </c>
      <c r="P39" s="27">
        <v>0.57850000000000001</v>
      </c>
      <c r="Q39" s="43">
        <v>5</v>
      </c>
      <c r="R39" s="28">
        <v>0.25</v>
      </c>
      <c r="S39" s="29">
        <v>3</v>
      </c>
      <c r="T39" s="30">
        <v>0.01</v>
      </c>
      <c r="U39" s="31">
        <v>1</v>
      </c>
      <c r="V39" s="32">
        <v>0.45</v>
      </c>
      <c r="W39" s="44">
        <v>4</v>
      </c>
      <c r="X39" s="34">
        <v>5.0000000000000001E-3</v>
      </c>
      <c r="Y39" s="33">
        <v>1</v>
      </c>
      <c r="Z39" s="26">
        <f t="shared" si="3"/>
        <v>2.5</v>
      </c>
      <c r="AA39" s="31"/>
      <c r="AB39" s="31"/>
      <c r="AC39" s="31"/>
      <c r="AD39" s="36" t="s">
        <v>64</v>
      </c>
      <c r="AE39" s="37">
        <v>2</v>
      </c>
      <c r="AF39" s="38" t="s">
        <v>65</v>
      </c>
      <c r="AG39" s="39">
        <v>2</v>
      </c>
      <c r="AH39" s="36" t="s">
        <v>85</v>
      </c>
      <c r="AI39" s="39">
        <v>3</v>
      </c>
      <c r="AJ39" s="36" t="s">
        <v>67</v>
      </c>
      <c r="AK39" s="37">
        <v>3</v>
      </c>
      <c r="AL39" s="36" t="s">
        <v>68</v>
      </c>
      <c r="AM39" s="37">
        <v>4</v>
      </c>
      <c r="AN39" s="40" t="s">
        <v>69</v>
      </c>
      <c r="AO39" s="41">
        <v>4</v>
      </c>
      <c r="AP39" s="47">
        <f t="shared" si="2"/>
        <v>3</v>
      </c>
    </row>
    <row r="40" spans="1:42" ht="48.75" customHeight="1">
      <c r="A40" s="31"/>
      <c r="B40" s="18" t="s">
        <v>62</v>
      </c>
      <c r="C40" s="17">
        <v>6</v>
      </c>
      <c r="D40" s="31"/>
      <c r="E40" s="31" t="s">
        <v>164</v>
      </c>
      <c r="F40" s="19" t="s">
        <v>113</v>
      </c>
      <c r="G40" s="20">
        <v>851.08299999999997</v>
      </c>
      <c r="H40" s="21">
        <v>4989</v>
      </c>
      <c r="I40" s="22">
        <f t="shared" si="0"/>
        <v>5.861942959734832</v>
      </c>
      <c r="J40" s="20">
        <v>47.377270000000003</v>
      </c>
      <c r="K40" s="23">
        <v>277.72239999999999</v>
      </c>
      <c r="L40" s="24">
        <f t="shared" si="1"/>
        <v>5.5666947284024854E-2</v>
      </c>
      <c r="M40" s="31">
        <v>2</v>
      </c>
      <c r="N40" s="25">
        <v>1.1904761904761905</v>
      </c>
      <c r="O40" s="43">
        <v>1</v>
      </c>
      <c r="P40" s="27">
        <v>0.56289999999999996</v>
      </c>
      <c r="Q40" s="43">
        <v>5</v>
      </c>
      <c r="R40" s="28">
        <v>0.25</v>
      </c>
      <c r="S40" s="29">
        <v>3</v>
      </c>
      <c r="T40" s="30">
        <v>0.01</v>
      </c>
      <c r="U40" s="31">
        <v>1</v>
      </c>
      <c r="V40" s="32">
        <v>0.45</v>
      </c>
      <c r="W40" s="44">
        <v>4</v>
      </c>
      <c r="X40" s="34">
        <v>5.0000000000000001E-3</v>
      </c>
      <c r="Y40" s="33">
        <v>1</v>
      </c>
      <c r="Z40" s="26">
        <f t="shared" si="3"/>
        <v>2.5</v>
      </c>
      <c r="AA40" s="31"/>
      <c r="AB40" s="31"/>
      <c r="AC40" s="31"/>
      <c r="AD40" s="36" t="s">
        <v>64</v>
      </c>
      <c r="AE40" s="37">
        <v>2</v>
      </c>
      <c r="AF40" s="38" t="s">
        <v>65</v>
      </c>
      <c r="AG40" s="39">
        <v>2</v>
      </c>
      <c r="AH40" s="36" t="s">
        <v>85</v>
      </c>
      <c r="AI40" s="39">
        <v>3</v>
      </c>
      <c r="AJ40" s="36" t="s">
        <v>67</v>
      </c>
      <c r="AK40" s="37">
        <v>3</v>
      </c>
      <c r="AL40" s="36" t="s">
        <v>68</v>
      </c>
      <c r="AM40" s="37">
        <v>4</v>
      </c>
      <c r="AN40" s="40" t="s">
        <v>69</v>
      </c>
      <c r="AO40" s="41">
        <v>4</v>
      </c>
      <c r="AP40" s="47">
        <f t="shared" si="2"/>
        <v>3</v>
      </c>
    </row>
    <row r="41" spans="1:42" ht="48.75" customHeight="1">
      <c r="A41" s="31"/>
      <c r="B41" s="18" t="s">
        <v>62</v>
      </c>
      <c r="C41" s="17">
        <v>6</v>
      </c>
      <c r="D41" s="31"/>
      <c r="E41" s="31" t="s">
        <v>164</v>
      </c>
      <c r="F41" s="19" t="s">
        <v>114</v>
      </c>
      <c r="G41" s="20">
        <v>1045.06</v>
      </c>
      <c r="H41" s="21">
        <v>3487</v>
      </c>
      <c r="I41" s="22">
        <f t="shared" si="0"/>
        <v>3.3366505272424551</v>
      </c>
      <c r="J41" s="20">
        <v>32.796599999999998</v>
      </c>
      <c r="K41" s="23">
        <v>109.431</v>
      </c>
      <c r="L41" s="24">
        <f t="shared" si="1"/>
        <v>3.1382563808431317E-2</v>
      </c>
      <c r="M41" s="31">
        <v>1</v>
      </c>
      <c r="N41" s="25">
        <v>1.1933174224343674</v>
      </c>
      <c r="O41" s="43">
        <v>1</v>
      </c>
      <c r="P41" s="27">
        <v>0.54200000000000004</v>
      </c>
      <c r="Q41" s="43">
        <v>5</v>
      </c>
      <c r="R41" s="28">
        <v>0.25</v>
      </c>
      <c r="S41" s="29">
        <v>3</v>
      </c>
      <c r="T41" s="30">
        <v>0.01</v>
      </c>
      <c r="U41" s="31">
        <v>1</v>
      </c>
      <c r="V41" s="32">
        <v>0.55000000000000004</v>
      </c>
      <c r="W41" s="44">
        <v>5</v>
      </c>
      <c r="X41" s="34">
        <v>5.0000000000000001E-3</v>
      </c>
      <c r="Y41" s="33">
        <v>1</v>
      </c>
      <c r="Z41" s="26">
        <f t="shared" si="3"/>
        <v>2.6666666666666665</v>
      </c>
      <c r="AA41" s="31"/>
      <c r="AB41" s="31"/>
      <c r="AC41" s="31"/>
      <c r="AD41" s="36" t="s">
        <v>64</v>
      </c>
      <c r="AE41" s="37">
        <v>2</v>
      </c>
      <c r="AF41" s="38" t="s">
        <v>65</v>
      </c>
      <c r="AG41" s="39">
        <v>2</v>
      </c>
      <c r="AH41" s="36" t="s">
        <v>85</v>
      </c>
      <c r="AI41" s="39">
        <v>3</v>
      </c>
      <c r="AJ41" s="36" t="s">
        <v>67</v>
      </c>
      <c r="AK41" s="37">
        <v>3</v>
      </c>
      <c r="AL41" s="36" t="s">
        <v>68</v>
      </c>
      <c r="AM41" s="37">
        <v>4</v>
      </c>
      <c r="AN41" s="40" t="s">
        <v>69</v>
      </c>
      <c r="AO41" s="41">
        <v>4</v>
      </c>
      <c r="AP41" s="47">
        <f t="shared" si="2"/>
        <v>3</v>
      </c>
    </row>
    <row r="42" spans="1:42" ht="48.75" customHeight="1">
      <c r="A42" s="31"/>
      <c r="B42" s="18" t="s">
        <v>62</v>
      </c>
      <c r="C42" s="17">
        <v>6</v>
      </c>
      <c r="D42" s="31"/>
      <c r="E42" s="31" t="s">
        <v>164</v>
      </c>
      <c r="F42" s="19" t="s">
        <v>115</v>
      </c>
      <c r="G42" s="20">
        <v>683.01599999999996</v>
      </c>
      <c r="H42" s="21">
        <v>4238</v>
      </c>
      <c r="I42" s="22">
        <f t="shared" si="0"/>
        <v>6.2048326832753551</v>
      </c>
      <c r="J42" s="20">
        <v>37.740930000000006</v>
      </c>
      <c r="K42" s="23">
        <v>234.17579999999998</v>
      </c>
      <c r="L42" s="24">
        <f t="shared" si="1"/>
        <v>5.5256205757432744E-2</v>
      </c>
      <c r="M42" s="31">
        <v>2</v>
      </c>
      <c r="N42" s="25">
        <v>1.4401440144014401</v>
      </c>
      <c r="O42" s="43">
        <v>1</v>
      </c>
      <c r="P42" s="27">
        <v>0.4733</v>
      </c>
      <c r="Q42" s="43">
        <v>4</v>
      </c>
      <c r="R42" s="28">
        <v>0.25</v>
      </c>
      <c r="S42" s="29">
        <v>3</v>
      </c>
      <c r="T42" s="30">
        <v>0.01</v>
      </c>
      <c r="U42" s="31">
        <v>1</v>
      </c>
      <c r="V42" s="32">
        <v>0.55000000000000004</v>
      </c>
      <c r="W42" s="44">
        <v>5</v>
      </c>
      <c r="X42" s="34">
        <v>5.0000000000000001E-3</v>
      </c>
      <c r="Y42" s="33">
        <v>1</v>
      </c>
      <c r="Z42" s="26">
        <f t="shared" si="3"/>
        <v>2.5</v>
      </c>
      <c r="AA42" s="31"/>
      <c r="AB42" s="31"/>
      <c r="AC42" s="31"/>
      <c r="AD42" s="36" t="s">
        <v>64</v>
      </c>
      <c r="AE42" s="37">
        <v>2</v>
      </c>
      <c r="AF42" s="38" t="s">
        <v>65</v>
      </c>
      <c r="AG42" s="39">
        <v>2</v>
      </c>
      <c r="AH42" s="36" t="s">
        <v>85</v>
      </c>
      <c r="AI42" s="39">
        <v>3</v>
      </c>
      <c r="AJ42" s="36" t="s">
        <v>67</v>
      </c>
      <c r="AK42" s="37">
        <v>3</v>
      </c>
      <c r="AL42" s="36" t="s">
        <v>68</v>
      </c>
      <c r="AM42" s="37">
        <v>4</v>
      </c>
      <c r="AN42" s="40" t="s">
        <v>69</v>
      </c>
      <c r="AO42" s="41">
        <v>4</v>
      </c>
      <c r="AP42" s="47">
        <f t="shared" si="2"/>
        <v>3</v>
      </c>
    </row>
    <row r="43" spans="1:42" ht="48.75" customHeight="1">
      <c r="A43" s="31"/>
      <c r="B43" s="18" t="s">
        <v>62</v>
      </c>
      <c r="C43" s="17">
        <v>6</v>
      </c>
      <c r="D43" s="31"/>
      <c r="E43" s="31" t="s">
        <v>118</v>
      </c>
      <c r="F43" s="19" t="s">
        <v>116</v>
      </c>
      <c r="G43" s="20">
        <v>461.44200000000001</v>
      </c>
      <c r="H43" s="21">
        <v>4100</v>
      </c>
      <c r="I43" s="22">
        <f t="shared" si="0"/>
        <v>8.8851903381139987</v>
      </c>
      <c r="J43" s="20">
        <v>34.677399999999999</v>
      </c>
      <c r="K43" s="23">
        <v>308.11599999999999</v>
      </c>
      <c r="L43" s="24">
        <f t="shared" si="1"/>
        <v>7.5150243902439018E-2</v>
      </c>
      <c r="M43" s="31">
        <v>2</v>
      </c>
      <c r="N43" s="25">
        <v>0.37546933667083854</v>
      </c>
      <c r="O43" s="43">
        <v>1</v>
      </c>
      <c r="P43" s="27">
        <v>0.3448</v>
      </c>
      <c r="Q43" s="43">
        <v>4</v>
      </c>
      <c r="R43" s="28">
        <v>0.25</v>
      </c>
      <c r="S43" s="29">
        <v>3</v>
      </c>
      <c r="T43" s="30">
        <v>0.01</v>
      </c>
      <c r="U43" s="31">
        <v>1</v>
      </c>
      <c r="V43" s="32">
        <v>0.45</v>
      </c>
      <c r="W43" s="44">
        <v>4</v>
      </c>
      <c r="X43" s="34">
        <v>5.0000000000000001E-3</v>
      </c>
      <c r="Y43" s="33">
        <v>1</v>
      </c>
      <c r="Z43" s="26">
        <f t="shared" si="3"/>
        <v>2.3333333333333335</v>
      </c>
      <c r="AA43" s="31"/>
      <c r="AB43" s="31"/>
      <c r="AC43" s="31"/>
      <c r="AD43" s="36" t="s">
        <v>64</v>
      </c>
      <c r="AE43" s="37">
        <v>2</v>
      </c>
      <c r="AF43" s="38" t="s">
        <v>65</v>
      </c>
      <c r="AG43" s="39">
        <v>2</v>
      </c>
      <c r="AH43" s="36" t="s">
        <v>85</v>
      </c>
      <c r="AI43" s="39">
        <v>3</v>
      </c>
      <c r="AJ43" s="36" t="s">
        <v>67</v>
      </c>
      <c r="AK43" s="37">
        <v>3</v>
      </c>
      <c r="AL43" s="36" t="s">
        <v>68</v>
      </c>
      <c r="AM43" s="37">
        <v>4</v>
      </c>
      <c r="AN43" s="40" t="s">
        <v>69</v>
      </c>
      <c r="AO43" s="41">
        <v>4</v>
      </c>
      <c r="AP43" s="47">
        <f t="shared" si="2"/>
        <v>3</v>
      </c>
    </row>
    <row r="44" spans="1:42" ht="48.75" customHeight="1">
      <c r="A44" s="31"/>
      <c r="B44" s="18" t="s">
        <v>62</v>
      </c>
      <c r="C44" s="17">
        <v>6</v>
      </c>
      <c r="D44" s="31"/>
      <c r="E44" s="31" t="s">
        <v>118</v>
      </c>
      <c r="F44" s="19" t="s">
        <v>117</v>
      </c>
      <c r="G44" s="20">
        <v>8670.6299999999992</v>
      </c>
      <c r="H44" s="21">
        <v>5702</v>
      </c>
      <c r="I44" s="22">
        <f t="shared" si="0"/>
        <v>0.65762234116782758</v>
      </c>
      <c r="J44" s="20">
        <v>8381.4167999999991</v>
      </c>
      <c r="K44" s="23">
        <v>5511.8072000000002</v>
      </c>
      <c r="L44" s="24">
        <f t="shared" si="1"/>
        <v>0.96664454577341286</v>
      </c>
      <c r="M44" s="31">
        <v>5</v>
      </c>
      <c r="N44" s="25">
        <v>0.53590568060021437</v>
      </c>
      <c r="O44" s="43">
        <v>1</v>
      </c>
      <c r="P44" s="27">
        <v>0.28100000000000003</v>
      </c>
      <c r="Q44" s="43">
        <v>3</v>
      </c>
      <c r="R44" s="28">
        <v>0.25</v>
      </c>
      <c r="S44" s="29">
        <v>3</v>
      </c>
      <c r="T44" s="30">
        <v>0.01</v>
      </c>
      <c r="U44" s="31">
        <v>1</v>
      </c>
      <c r="V44" s="32">
        <v>0.55000000000000004</v>
      </c>
      <c r="W44" s="44">
        <v>5</v>
      </c>
      <c r="X44" s="34">
        <v>5.0000000000000001E-3</v>
      </c>
      <c r="Y44" s="33">
        <v>1</v>
      </c>
      <c r="Z44" s="26">
        <f t="shared" si="3"/>
        <v>2.3333333333333335</v>
      </c>
      <c r="AA44" s="31"/>
      <c r="AB44" s="31"/>
      <c r="AC44" s="31"/>
      <c r="AD44" s="36" t="s">
        <v>64</v>
      </c>
      <c r="AE44" s="37">
        <v>2</v>
      </c>
      <c r="AF44" s="38" t="s">
        <v>65</v>
      </c>
      <c r="AG44" s="39">
        <v>2</v>
      </c>
      <c r="AH44" s="36" t="s">
        <v>85</v>
      </c>
      <c r="AI44" s="39">
        <v>3</v>
      </c>
      <c r="AJ44" s="36" t="s">
        <v>67</v>
      </c>
      <c r="AK44" s="37">
        <v>3</v>
      </c>
      <c r="AL44" s="36" t="s">
        <v>68</v>
      </c>
      <c r="AM44" s="37">
        <v>4</v>
      </c>
      <c r="AN44" s="40" t="s">
        <v>69</v>
      </c>
      <c r="AO44" s="41">
        <v>4</v>
      </c>
      <c r="AP44" s="47">
        <f t="shared" si="2"/>
        <v>3</v>
      </c>
    </row>
    <row r="45" spans="1:42">
      <c r="F45" s="45"/>
      <c r="G45" s="45"/>
      <c r="H45" s="45"/>
      <c r="I45" s="45"/>
      <c r="J45" s="45"/>
      <c r="K45" s="45"/>
      <c r="L45" s="46"/>
    </row>
  </sheetData>
  <mergeCells count="25">
    <mergeCell ref="AH4:AI4"/>
    <mergeCell ref="AJ4:AK4"/>
    <mergeCell ref="AL4:AM4"/>
    <mergeCell ref="AN4:AO4"/>
    <mergeCell ref="A3:A4"/>
    <mergeCell ref="B3:D3"/>
    <mergeCell ref="E3:M3"/>
    <mergeCell ref="N3:Z3"/>
    <mergeCell ref="AA3:AA4"/>
    <mergeCell ref="AU3:AU4"/>
    <mergeCell ref="AV3:AV4"/>
    <mergeCell ref="N4:O4"/>
    <mergeCell ref="P4:Q4"/>
    <mergeCell ref="R4:S4"/>
    <mergeCell ref="T4:U4"/>
    <mergeCell ref="V4:W4"/>
    <mergeCell ref="X4:Y4"/>
    <mergeCell ref="AD4:AE4"/>
    <mergeCell ref="AF4:AG4"/>
    <mergeCell ref="AB3:AC4"/>
    <mergeCell ref="AD3:AP3"/>
    <mergeCell ref="AQ3:AQ4"/>
    <mergeCell ref="AR3:AR4"/>
    <mergeCell ref="AS3:AS4"/>
    <mergeCell ref="AT3:AT4"/>
  </mergeCells>
  <dataValidations count="2">
    <dataValidation type="list" allowBlank="1" showInputMessage="1" showErrorMessage="1" sqref="AK6:AK44 AO6:AO44 AE6:AE44">
      <formula1>Adaptive_Capacity</formula1>
    </dataValidation>
    <dataValidation showDropDown="1" showInputMessage="1" showErrorMessage="1" sqref="AI6:AI44 AM6:AN44 AG6:AG44"/>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5"/>
  <sheetViews>
    <sheetView workbookViewId="0">
      <selection activeCell="D24" sqref="D24"/>
    </sheetView>
  </sheetViews>
  <sheetFormatPr defaultRowHeight="15"/>
  <cols>
    <col min="1" max="1" width="21.5703125" bestFit="1" customWidth="1"/>
    <col min="2" max="2" width="51.28515625" customWidth="1"/>
    <col min="3" max="3" width="35.140625" customWidth="1"/>
    <col min="4" max="4" width="36.5703125" customWidth="1"/>
    <col min="5" max="5" width="17.42578125" style="54" customWidth="1"/>
    <col min="6" max="6" width="36.42578125" style="54" customWidth="1"/>
    <col min="7" max="7" width="37.5703125" style="54" customWidth="1"/>
    <col min="8" max="8" width="68.7109375" style="54" customWidth="1"/>
    <col min="9" max="9" width="17.28515625" customWidth="1"/>
  </cols>
  <sheetData>
    <row r="3" spans="1:8">
      <c r="A3" s="50" t="s">
        <v>125</v>
      </c>
      <c r="B3" t="s">
        <v>161</v>
      </c>
      <c r="C3" t="s">
        <v>132</v>
      </c>
      <c r="D3" t="s">
        <v>127</v>
      </c>
      <c r="E3" t="s">
        <v>130</v>
      </c>
      <c r="F3" t="s">
        <v>129</v>
      </c>
      <c r="G3" t="s">
        <v>131</v>
      </c>
      <c r="H3" t="s">
        <v>128</v>
      </c>
    </row>
    <row r="4" spans="1:8">
      <c r="A4" s="51" t="s">
        <v>164</v>
      </c>
      <c r="B4" s="117">
        <v>0.26683873864609792</v>
      </c>
      <c r="C4" s="117">
        <v>4.9999999999999992E-3</v>
      </c>
      <c r="D4" s="53">
        <v>1.7576452922836965</v>
      </c>
      <c r="E4" s="53">
        <v>9.9999999999999985E-3</v>
      </c>
      <c r="F4" s="53">
        <v>0.25</v>
      </c>
      <c r="G4" s="53">
        <v>0.52857142857142858</v>
      </c>
      <c r="H4" s="53">
        <v>0.42187142857142856</v>
      </c>
    </row>
    <row r="5" spans="1:8">
      <c r="A5" s="52" t="s">
        <v>72</v>
      </c>
      <c r="B5" s="53">
        <v>0.15358656626506026</v>
      </c>
      <c r="C5" s="53">
        <v>5.0000000000000001E-3</v>
      </c>
      <c r="D5" s="53">
        <v>1.953125</v>
      </c>
      <c r="E5" s="53">
        <v>0.01</v>
      </c>
      <c r="F5" s="53">
        <v>0.25</v>
      </c>
      <c r="G5" s="53">
        <v>0.55000000000000004</v>
      </c>
      <c r="H5" s="53">
        <v>1</v>
      </c>
    </row>
    <row r="6" spans="1:8">
      <c r="A6" s="52" t="s">
        <v>74</v>
      </c>
      <c r="B6" s="53">
        <v>0.67137664974619293</v>
      </c>
      <c r="C6" s="53">
        <v>5.0000000000000001E-3</v>
      </c>
      <c r="D6" s="53">
        <v>0</v>
      </c>
      <c r="E6" s="53">
        <v>0.01</v>
      </c>
      <c r="F6" s="53">
        <v>0.25</v>
      </c>
      <c r="G6" s="53">
        <v>0.55000000000000004</v>
      </c>
      <c r="H6" s="53">
        <v>1</v>
      </c>
    </row>
    <row r="7" spans="1:8">
      <c r="A7" s="52" t="s">
        <v>76</v>
      </c>
      <c r="B7" s="53">
        <v>0.10993045897079277</v>
      </c>
      <c r="C7" s="53">
        <v>5.0000000000000001E-3</v>
      </c>
      <c r="D7" s="53">
        <v>9.0775988286969262</v>
      </c>
      <c r="E7" s="53">
        <v>0.01</v>
      </c>
      <c r="F7" s="53">
        <v>0.25</v>
      </c>
      <c r="G7" s="53">
        <v>0.55000000000000004</v>
      </c>
      <c r="H7" s="53">
        <v>1</v>
      </c>
    </row>
    <row r="8" spans="1:8">
      <c r="A8" s="52" t="s">
        <v>78</v>
      </c>
      <c r="B8" s="53">
        <v>2.9255942947702063E-2</v>
      </c>
      <c r="C8" s="53">
        <v>5.0000000000000001E-3</v>
      </c>
      <c r="D8" s="53">
        <v>3.0392156862745097</v>
      </c>
      <c r="E8" s="53">
        <v>0.01</v>
      </c>
      <c r="F8" s="53">
        <v>0.25</v>
      </c>
      <c r="G8" s="53">
        <v>0.55000000000000004</v>
      </c>
      <c r="H8" s="53">
        <v>1</v>
      </c>
    </row>
    <row r="9" spans="1:8">
      <c r="A9" s="52" t="s">
        <v>84</v>
      </c>
      <c r="B9" s="53">
        <v>0.4537873668747705</v>
      </c>
      <c r="C9" s="53">
        <v>5.0000000000000001E-3</v>
      </c>
      <c r="D9" s="53">
        <v>2.0038167938931295</v>
      </c>
      <c r="E9" s="53">
        <v>0.01</v>
      </c>
      <c r="F9" s="53">
        <v>0.25</v>
      </c>
      <c r="G9" s="53">
        <v>0.45</v>
      </c>
      <c r="H9" s="53">
        <v>1</v>
      </c>
    </row>
    <row r="10" spans="1:8">
      <c r="A10" s="52" t="s">
        <v>94</v>
      </c>
      <c r="B10" s="53">
        <v>0.25682725217952856</v>
      </c>
      <c r="C10" s="53">
        <v>5.0000000000000001E-3</v>
      </c>
      <c r="D10" s="53">
        <v>0</v>
      </c>
      <c r="E10" s="53">
        <v>0.01</v>
      </c>
      <c r="F10" s="53">
        <v>0.25</v>
      </c>
      <c r="G10" s="53">
        <v>0.45</v>
      </c>
      <c r="H10" s="53">
        <v>1</v>
      </c>
    </row>
    <row r="11" spans="1:8">
      <c r="A11" s="52" t="s">
        <v>95</v>
      </c>
      <c r="B11" s="53">
        <v>0.20051006773257155</v>
      </c>
      <c r="C11" s="53">
        <v>5.0000000000000001E-3</v>
      </c>
      <c r="D11" s="53">
        <v>0.60240963855421692</v>
      </c>
      <c r="E11" s="53">
        <v>0.01</v>
      </c>
      <c r="F11" s="53">
        <v>0.25</v>
      </c>
      <c r="G11" s="53">
        <v>0.55000000000000004</v>
      </c>
      <c r="H11" s="53">
        <v>1</v>
      </c>
    </row>
    <row r="12" spans="1:8">
      <c r="A12" s="52" t="s">
        <v>97</v>
      </c>
      <c r="B12" s="53">
        <v>0.25316056553305311</v>
      </c>
      <c r="C12" s="53">
        <v>5.0000000000000001E-3</v>
      </c>
      <c r="D12" s="53">
        <v>1.4925373134328357</v>
      </c>
      <c r="E12" s="53">
        <v>0.01</v>
      </c>
      <c r="F12" s="53">
        <v>0.25</v>
      </c>
      <c r="G12" s="53">
        <v>0.55000000000000004</v>
      </c>
      <c r="H12" s="53">
        <v>1</v>
      </c>
    </row>
    <row r="13" spans="1:8">
      <c r="A13" s="52" t="s">
        <v>108</v>
      </c>
      <c r="B13" s="53">
        <v>0.15457875816993466</v>
      </c>
      <c r="C13" s="53">
        <v>5.0000000000000001E-3</v>
      </c>
      <c r="D13" s="53">
        <v>0.64308681672025725</v>
      </c>
      <c r="E13" s="53">
        <v>0.01</v>
      </c>
      <c r="F13" s="53">
        <v>0.25</v>
      </c>
      <c r="G13" s="53">
        <v>0.45</v>
      </c>
      <c r="H13" s="53">
        <v>1</v>
      </c>
    </row>
    <row r="14" spans="1:8">
      <c r="A14" s="52" t="s">
        <v>110</v>
      </c>
      <c r="B14" s="53">
        <v>0.8860663366336633</v>
      </c>
      <c r="C14" s="53">
        <v>5.0000000000000001E-3</v>
      </c>
      <c r="D14" s="53">
        <v>0.90909090909090906</v>
      </c>
      <c r="E14" s="53">
        <v>0.01</v>
      </c>
      <c r="F14" s="53">
        <v>0.25</v>
      </c>
      <c r="G14" s="53">
        <v>0.65</v>
      </c>
      <c r="H14" s="53">
        <v>1</v>
      </c>
    </row>
    <row r="15" spans="1:8">
      <c r="A15" s="52" t="s">
        <v>111</v>
      </c>
      <c r="B15" s="53">
        <v>0.42435665914221221</v>
      </c>
      <c r="C15" s="53">
        <v>5.0000000000000001E-3</v>
      </c>
      <c r="D15" s="53">
        <v>1.062215477996965</v>
      </c>
      <c r="E15" s="53">
        <v>0.01</v>
      </c>
      <c r="F15" s="53">
        <v>0.25</v>
      </c>
      <c r="G15" s="53">
        <v>0.55000000000000004</v>
      </c>
      <c r="H15" s="53">
        <v>1</v>
      </c>
    </row>
    <row r="16" spans="1:8">
      <c r="A16" s="52" t="s">
        <v>113</v>
      </c>
      <c r="B16" s="53">
        <v>5.5666947284024854E-2</v>
      </c>
      <c r="C16" s="53">
        <v>5.0000000000000001E-3</v>
      </c>
      <c r="D16" s="53">
        <v>1.1904761904761905</v>
      </c>
      <c r="E16" s="53">
        <v>0.01</v>
      </c>
      <c r="F16" s="53">
        <v>0.25</v>
      </c>
      <c r="G16" s="53">
        <v>0.45</v>
      </c>
      <c r="H16" s="53">
        <v>1</v>
      </c>
    </row>
    <row r="17" spans="1:8">
      <c r="A17" s="52" t="s">
        <v>114</v>
      </c>
      <c r="B17" s="53">
        <v>3.1382563808431317E-2</v>
      </c>
      <c r="C17" s="53">
        <v>5.0000000000000001E-3</v>
      </c>
      <c r="D17" s="53">
        <v>1.1933174224343674</v>
      </c>
      <c r="E17" s="53">
        <v>0.01</v>
      </c>
      <c r="F17" s="53">
        <v>0.25</v>
      </c>
      <c r="G17" s="53">
        <v>0.55000000000000004</v>
      </c>
      <c r="H17" s="53">
        <v>1</v>
      </c>
    </row>
    <row r="18" spans="1:8">
      <c r="A18" s="52" t="s">
        <v>115</v>
      </c>
      <c r="B18" s="53">
        <v>5.5256205757432744E-2</v>
      </c>
      <c r="C18" s="53">
        <v>5.0000000000000001E-3</v>
      </c>
      <c r="D18" s="53">
        <v>1.4401440144014401</v>
      </c>
      <c r="E18" s="53">
        <v>0.01</v>
      </c>
      <c r="F18" s="53">
        <v>0.25</v>
      </c>
      <c r="G18" s="53">
        <v>0.55000000000000004</v>
      </c>
      <c r="H18" s="53">
        <v>1</v>
      </c>
    </row>
    <row r="19" spans="1:8">
      <c r="A19" s="51" t="s">
        <v>118</v>
      </c>
      <c r="B19" s="117">
        <v>0.76068008288635236</v>
      </c>
      <c r="C19" s="117">
        <v>5.000000000000001E-3</v>
      </c>
      <c r="D19" s="53">
        <v>1.6249520084783478</v>
      </c>
      <c r="E19" s="53">
        <v>1.0000000000000002E-2</v>
      </c>
      <c r="F19" s="53">
        <v>0.25</v>
      </c>
      <c r="G19" s="53">
        <v>0.48199999999999998</v>
      </c>
      <c r="H19" s="53">
        <v>0.45215</v>
      </c>
    </row>
    <row r="20" spans="1:8">
      <c r="A20" s="52" t="s">
        <v>63</v>
      </c>
      <c r="B20" s="53">
        <v>0.76664609191546451</v>
      </c>
      <c r="C20" s="53">
        <v>5.0000000000000001E-3</v>
      </c>
      <c r="D20" s="53">
        <v>0</v>
      </c>
      <c r="E20" s="53">
        <v>0.01</v>
      </c>
      <c r="F20" s="53">
        <v>0.25</v>
      </c>
      <c r="G20" s="53">
        <v>0.45</v>
      </c>
      <c r="H20" s="53">
        <v>1</v>
      </c>
    </row>
    <row r="21" spans="1:8">
      <c r="A21" s="52" t="s">
        <v>70</v>
      </c>
      <c r="B21" s="53">
        <v>0.99999948240165637</v>
      </c>
      <c r="C21" s="53">
        <v>5.0000000000000001E-3</v>
      </c>
      <c r="D21" s="53">
        <v>0</v>
      </c>
      <c r="E21" s="53">
        <v>0.01</v>
      </c>
      <c r="F21" s="53">
        <v>0.25</v>
      </c>
      <c r="G21" s="53">
        <v>0.45</v>
      </c>
      <c r="H21" s="53">
        <v>1</v>
      </c>
    </row>
    <row r="22" spans="1:8">
      <c r="A22" s="52" t="s">
        <v>80</v>
      </c>
      <c r="B22" s="53">
        <v>0.43482550037064494</v>
      </c>
      <c r="C22" s="53">
        <v>5.0000000000000001E-3</v>
      </c>
      <c r="D22" s="53">
        <v>7.2952853598014888</v>
      </c>
      <c r="E22" s="53">
        <v>0.01</v>
      </c>
      <c r="F22" s="53">
        <v>0.25</v>
      </c>
      <c r="G22" s="53">
        <v>0.45</v>
      </c>
      <c r="H22" s="53">
        <v>1</v>
      </c>
    </row>
    <row r="23" spans="1:8">
      <c r="A23" s="52" t="s">
        <v>81</v>
      </c>
      <c r="B23" s="53">
        <v>0.8117457763475463</v>
      </c>
      <c r="C23" s="53">
        <v>5.0000000000000001E-3</v>
      </c>
      <c r="D23" s="53">
        <v>7.8549848942598182</v>
      </c>
      <c r="E23" s="53">
        <v>0.01</v>
      </c>
      <c r="F23" s="53">
        <v>0.25</v>
      </c>
      <c r="G23" s="53">
        <v>0.45</v>
      </c>
      <c r="H23" s="53">
        <v>1</v>
      </c>
    </row>
    <row r="24" spans="1:8">
      <c r="A24" s="52" t="s">
        <v>83</v>
      </c>
      <c r="B24" s="53">
        <v>0.82296967782691111</v>
      </c>
      <c r="C24" s="53">
        <v>5.0000000000000001E-3</v>
      </c>
      <c r="D24" s="53">
        <v>0.41425020712510358</v>
      </c>
      <c r="E24" s="53">
        <v>0.01</v>
      </c>
      <c r="F24" s="53">
        <v>0.25</v>
      </c>
      <c r="G24" s="53">
        <v>0.45</v>
      </c>
      <c r="H24" s="53">
        <v>1</v>
      </c>
    </row>
    <row r="25" spans="1:8">
      <c r="A25" s="52" t="s">
        <v>86</v>
      </c>
      <c r="B25" s="53">
        <v>0.86322719745222942</v>
      </c>
      <c r="C25" s="53">
        <v>5.0000000000000001E-3</v>
      </c>
      <c r="D25" s="53">
        <v>2.067336089781453</v>
      </c>
      <c r="E25" s="53">
        <v>0.01</v>
      </c>
      <c r="F25" s="53">
        <v>0.25</v>
      </c>
      <c r="G25" s="53">
        <v>0.55000000000000004</v>
      </c>
      <c r="H25" s="53">
        <v>1</v>
      </c>
    </row>
    <row r="26" spans="1:8">
      <c r="A26" s="52" t="s">
        <v>87</v>
      </c>
      <c r="B26" s="53">
        <v>0.81503974562798087</v>
      </c>
      <c r="C26" s="53">
        <v>5.0000000000000001E-3</v>
      </c>
      <c r="D26" s="53">
        <v>1.7902813299232736</v>
      </c>
      <c r="E26" s="53">
        <v>0.01</v>
      </c>
      <c r="F26" s="53">
        <v>0.25</v>
      </c>
      <c r="G26" s="53">
        <v>0.45</v>
      </c>
      <c r="H26" s="53">
        <v>1</v>
      </c>
    </row>
    <row r="27" spans="1:8">
      <c r="A27" s="52" t="s">
        <v>88</v>
      </c>
      <c r="B27" s="53">
        <v>0.71046778242677822</v>
      </c>
      <c r="C27" s="53">
        <v>5.0000000000000001E-3</v>
      </c>
      <c r="D27" s="53">
        <v>0.27548209366391185</v>
      </c>
      <c r="E27" s="53">
        <v>0.01</v>
      </c>
      <c r="F27" s="53">
        <v>0.25</v>
      </c>
      <c r="G27" s="53">
        <v>0.45</v>
      </c>
      <c r="H27" s="53">
        <v>1</v>
      </c>
    </row>
    <row r="28" spans="1:8">
      <c r="A28" s="52" t="s">
        <v>89</v>
      </c>
      <c r="B28" s="53">
        <v>0.78065650406504061</v>
      </c>
      <c r="C28" s="53">
        <v>5.0000000000000001E-3</v>
      </c>
      <c r="D28" s="53">
        <v>0.3886925795053004</v>
      </c>
      <c r="E28" s="53">
        <v>0.01</v>
      </c>
      <c r="F28" s="53">
        <v>0.25</v>
      </c>
      <c r="G28" s="53">
        <v>0.45</v>
      </c>
      <c r="H28" s="53">
        <v>1</v>
      </c>
    </row>
    <row r="29" spans="1:8">
      <c r="A29" s="52" t="s">
        <v>90</v>
      </c>
      <c r="B29" s="53">
        <v>0.89015156382079474</v>
      </c>
      <c r="C29" s="53">
        <v>5.0000000000000001E-3</v>
      </c>
      <c r="D29" s="53">
        <v>0.5946135012242042</v>
      </c>
      <c r="E29" s="53">
        <v>0.01</v>
      </c>
      <c r="F29" s="53">
        <v>0.25</v>
      </c>
      <c r="G29" s="53">
        <v>0.45</v>
      </c>
      <c r="H29" s="53">
        <v>1</v>
      </c>
    </row>
    <row r="30" spans="1:8">
      <c r="A30" s="52" t="s">
        <v>91</v>
      </c>
      <c r="B30" s="53">
        <v>0.94760478749389343</v>
      </c>
      <c r="C30" s="53">
        <v>5.0000000000000001E-3</v>
      </c>
      <c r="D30" s="53">
        <v>1.8587360594795539</v>
      </c>
      <c r="E30" s="53">
        <v>0.01</v>
      </c>
      <c r="F30" s="53">
        <v>0.25</v>
      </c>
      <c r="G30" s="53">
        <v>0.45</v>
      </c>
      <c r="H30" s="53">
        <v>1</v>
      </c>
    </row>
    <row r="31" spans="1:8">
      <c r="A31" s="52" t="s">
        <v>92</v>
      </c>
      <c r="B31" s="53">
        <v>0.72621279069767442</v>
      </c>
      <c r="C31" s="53">
        <v>5.0000000000000001E-3</v>
      </c>
      <c r="D31" s="53">
        <v>2.5839793281653747</v>
      </c>
      <c r="E31" s="53">
        <v>0.01</v>
      </c>
      <c r="F31" s="53">
        <v>0.25</v>
      </c>
      <c r="G31" s="53">
        <v>0.45</v>
      </c>
      <c r="H31" s="53">
        <v>1</v>
      </c>
    </row>
    <row r="32" spans="1:8">
      <c r="A32" s="52" t="s">
        <v>93</v>
      </c>
      <c r="B32" s="53">
        <v>0.86921420023932983</v>
      </c>
      <c r="C32" s="53">
        <v>5.0000000000000001E-3</v>
      </c>
      <c r="D32" s="53">
        <v>0.16207455429497569</v>
      </c>
      <c r="E32" s="53">
        <v>0.01</v>
      </c>
      <c r="F32" s="53">
        <v>0.25</v>
      </c>
      <c r="G32" s="53">
        <v>0.45</v>
      </c>
      <c r="H32" s="53">
        <v>1</v>
      </c>
    </row>
    <row r="33" spans="1:8">
      <c r="A33" s="52" t="s">
        <v>100</v>
      </c>
      <c r="B33" s="53">
        <v>0.56085472222222221</v>
      </c>
      <c r="C33" s="53">
        <v>5.0000000000000001E-3</v>
      </c>
      <c r="D33" s="53">
        <v>1.3215859030837005</v>
      </c>
      <c r="E33" s="53">
        <v>0.01</v>
      </c>
      <c r="F33" s="53">
        <v>0.25</v>
      </c>
      <c r="G33" s="53">
        <v>0.65</v>
      </c>
      <c r="H33" s="53">
        <v>1</v>
      </c>
    </row>
    <row r="34" spans="1:8">
      <c r="A34" s="52" t="s">
        <v>101</v>
      </c>
      <c r="B34" s="53">
        <v>1</v>
      </c>
      <c r="C34" s="53">
        <v>5.0000000000000001E-3</v>
      </c>
      <c r="D34" s="53">
        <v>2.276707530647986</v>
      </c>
      <c r="E34" s="53">
        <v>0.01</v>
      </c>
      <c r="F34" s="53">
        <v>0.25</v>
      </c>
      <c r="G34" s="53">
        <v>0.65</v>
      </c>
      <c r="H34" s="53">
        <v>1</v>
      </c>
    </row>
    <row r="35" spans="1:8">
      <c r="A35" s="52" t="s">
        <v>102</v>
      </c>
      <c r="B35" s="53">
        <v>0.27117520372526194</v>
      </c>
      <c r="C35" s="53">
        <v>5.0000000000000001E-3</v>
      </c>
      <c r="D35" s="53">
        <v>0.35398230088495575</v>
      </c>
      <c r="E35" s="53">
        <v>0.01</v>
      </c>
      <c r="F35" s="53">
        <v>0.25</v>
      </c>
      <c r="G35" s="53">
        <v>0.45</v>
      </c>
      <c r="H35" s="53">
        <v>1</v>
      </c>
    </row>
    <row r="36" spans="1:8">
      <c r="A36" s="52" t="s">
        <v>103</v>
      </c>
      <c r="B36" s="53">
        <v>1.0000015852047557</v>
      </c>
      <c r="C36" s="53">
        <v>5.0000000000000001E-3</v>
      </c>
      <c r="D36" s="53">
        <v>6.2787136294027563</v>
      </c>
      <c r="E36" s="53">
        <v>0.01</v>
      </c>
      <c r="F36" s="53">
        <v>0.25</v>
      </c>
      <c r="G36" s="53">
        <v>0.45</v>
      </c>
      <c r="H36" s="53">
        <v>1</v>
      </c>
    </row>
    <row r="37" spans="1:8">
      <c r="A37" s="52" t="s">
        <v>98</v>
      </c>
      <c r="B37" s="53">
        <v>0.99803292872265359</v>
      </c>
      <c r="C37" s="53">
        <v>5.0000000000000001E-3</v>
      </c>
      <c r="D37" s="53">
        <v>0.2288329519450801</v>
      </c>
      <c r="E37" s="53">
        <v>0.01</v>
      </c>
      <c r="F37" s="53">
        <v>0.25</v>
      </c>
      <c r="G37" s="53">
        <v>0.45</v>
      </c>
      <c r="H37" s="53">
        <v>1</v>
      </c>
    </row>
    <row r="38" spans="1:8">
      <c r="A38" s="52" t="s">
        <v>104</v>
      </c>
      <c r="B38" s="53">
        <v>1.0000018820577163</v>
      </c>
      <c r="C38" s="53">
        <v>5.0000000000000001E-3</v>
      </c>
      <c r="D38" s="53">
        <v>0.47449584816132861</v>
      </c>
      <c r="E38" s="53">
        <v>0.01</v>
      </c>
      <c r="F38" s="53">
        <v>0.25</v>
      </c>
      <c r="G38" s="53">
        <v>0.65</v>
      </c>
      <c r="H38" s="53">
        <v>1</v>
      </c>
    </row>
    <row r="39" spans="1:8">
      <c r="A39" s="52" t="s">
        <v>105</v>
      </c>
      <c r="B39" s="53">
        <v>0.98629330254041558</v>
      </c>
      <c r="C39" s="53">
        <v>5.0000000000000001E-3</v>
      </c>
      <c r="D39" s="53">
        <v>0</v>
      </c>
      <c r="E39" s="53">
        <v>0.01</v>
      </c>
      <c r="F39" s="53">
        <v>0.25</v>
      </c>
      <c r="G39" s="53">
        <v>0.45</v>
      </c>
      <c r="H39" s="53">
        <v>1</v>
      </c>
    </row>
    <row r="40" spans="1:8">
      <c r="A40" s="52" t="s">
        <v>106</v>
      </c>
      <c r="B40" s="53">
        <v>0.14751878212732308</v>
      </c>
      <c r="C40" s="53">
        <v>5.0000000000000001E-3</v>
      </c>
      <c r="D40" s="53">
        <v>2.5139664804469275</v>
      </c>
      <c r="E40" s="53">
        <v>0.01</v>
      </c>
      <c r="F40" s="53">
        <v>0.25</v>
      </c>
      <c r="G40" s="53">
        <v>0.45</v>
      </c>
      <c r="H40" s="53">
        <v>1</v>
      </c>
    </row>
    <row r="41" spans="1:8">
      <c r="A41" s="52" t="s">
        <v>109</v>
      </c>
      <c r="B41" s="53">
        <v>0.57256202531645561</v>
      </c>
      <c r="C41" s="53">
        <v>5.0000000000000001E-3</v>
      </c>
      <c r="D41" s="53">
        <v>0.2510460251046025</v>
      </c>
      <c r="E41" s="53">
        <v>0.01</v>
      </c>
      <c r="F41" s="53">
        <v>0.25</v>
      </c>
      <c r="G41" s="53">
        <v>0.45</v>
      </c>
      <c r="H41" s="53">
        <v>1</v>
      </c>
    </row>
    <row r="42" spans="1:8">
      <c r="A42" s="52" t="s">
        <v>112</v>
      </c>
      <c r="B42" s="53">
        <v>1.0000057498802108</v>
      </c>
      <c r="C42" s="53">
        <v>5.0000000000000001E-3</v>
      </c>
      <c r="D42" s="53">
        <v>0.72737852778585976</v>
      </c>
      <c r="E42" s="53">
        <v>0.01</v>
      </c>
      <c r="F42" s="53">
        <v>0.25</v>
      </c>
      <c r="G42" s="53">
        <v>0.45</v>
      </c>
      <c r="H42" s="53">
        <v>1</v>
      </c>
    </row>
    <row r="43" spans="1:8">
      <c r="A43" s="52" t="s">
        <v>116</v>
      </c>
      <c r="B43" s="53">
        <v>7.5150243902439018E-2</v>
      </c>
      <c r="C43" s="53">
        <v>5.0000000000000001E-3</v>
      </c>
      <c r="D43" s="53">
        <v>0.37546933667083854</v>
      </c>
      <c r="E43" s="53">
        <v>0.01</v>
      </c>
      <c r="F43" s="53">
        <v>0.25</v>
      </c>
      <c r="G43" s="53">
        <v>0.45</v>
      </c>
      <c r="H43" s="53">
        <v>1</v>
      </c>
    </row>
    <row r="44" spans="1:8">
      <c r="A44" s="52" t="s">
        <v>117</v>
      </c>
      <c r="B44" s="53">
        <v>0.96664454577341286</v>
      </c>
      <c r="C44" s="53">
        <v>5.0000000000000001E-3</v>
      </c>
      <c r="D44" s="53">
        <v>0.53590568060021437</v>
      </c>
      <c r="E44" s="53">
        <v>0.01</v>
      </c>
      <c r="F44" s="53">
        <v>0.25</v>
      </c>
      <c r="G44" s="53">
        <v>0.55000000000000004</v>
      </c>
      <c r="H44" s="53">
        <v>1</v>
      </c>
    </row>
    <row r="45" spans="1:8">
      <c r="A45" s="51" t="s">
        <v>126</v>
      </c>
      <c r="B45" s="53">
        <v>22.752744413204184</v>
      </c>
      <c r="C45" s="53">
        <v>0.19500000000000009</v>
      </c>
      <c r="D45" s="53">
        <v>65.23083430393045</v>
      </c>
      <c r="E45" s="53">
        <v>0.39000000000000018</v>
      </c>
      <c r="F45" s="53">
        <v>9.75</v>
      </c>
      <c r="G45" s="53">
        <v>19.449999999999989</v>
      </c>
      <c r="H45" s="53">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tabSelected="1" zoomScale="87" zoomScaleNormal="87" workbookViewId="0">
      <selection activeCell="C5" sqref="C5"/>
    </sheetView>
  </sheetViews>
  <sheetFormatPr defaultRowHeight="15"/>
  <cols>
    <col min="1" max="3" width="14.5703125" customWidth="1"/>
    <col min="4" max="4" width="17.140625" customWidth="1"/>
    <col min="5" max="5" width="14.5703125" customWidth="1"/>
    <col min="6" max="6" width="18.42578125" customWidth="1"/>
    <col min="7" max="13" width="14.5703125" customWidth="1"/>
  </cols>
  <sheetData>
    <row r="1" spans="1:13" ht="15.75" thickBot="1"/>
    <row r="2" spans="1:13" ht="18">
      <c r="A2" s="75" t="s">
        <v>145</v>
      </c>
      <c r="B2" s="76" t="s">
        <v>17</v>
      </c>
      <c r="C2" s="77" t="s">
        <v>18</v>
      </c>
      <c r="D2" s="78" t="s">
        <v>146</v>
      </c>
      <c r="E2" s="79"/>
      <c r="F2" s="80"/>
      <c r="G2" s="81" t="s">
        <v>147</v>
      </c>
      <c r="H2" s="82" t="s">
        <v>148</v>
      </c>
      <c r="I2" s="83" t="s">
        <v>9</v>
      </c>
      <c r="J2" s="84" t="s">
        <v>149</v>
      </c>
      <c r="K2" s="85" t="s">
        <v>150</v>
      </c>
      <c r="L2" s="86" t="s">
        <v>13</v>
      </c>
      <c r="M2" s="87" t="s">
        <v>149</v>
      </c>
    </row>
    <row r="3" spans="1:13">
      <c r="A3" s="88"/>
      <c r="B3" s="89"/>
      <c r="C3" s="90"/>
      <c r="D3" s="91" t="s">
        <v>151</v>
      </c>
      <c r="E3" s="92" t="s">
        <v>152</v>
      </c>
      <c r="F3" s="93" t="s">
        <v>153</v>
      </c>
      <c r="G3" s="94"/>
      <c r="H3" s="95"/>
      <c r="I3" s="96"/>
      <c r="J3" s="97"/>
      <c r="K3" s="98"/>
      <c r="L3" s="99"/>
      <c r="M3" s="100"/>
    </row>
    <row r="4" spans="1:13">
      <c r="A4" s="101"/>
      <c r="B4" s="102"/>
      <c r="C4" s="103"/>
      <c r="D4" s="101"/>
      <c r="E4" s="102"/>
      <c r="F4" s="103"/>
      <c r="G4" s="101" t="s">
        <v>154</v>
      </c>
      <c r="H4" s="103" t="s">
        <v>155</v>
      </c>
      <c r="I4" s="101" t="s">
        <v>156</v>
      </c>
      <c r="J4" s="103"/>
      <c r="K4" s="101"/>
      <c r="L4" s="102"/>
      <c r="M4" s="103"/>
    </row>
    <row r="5" spans="1:13" ht="183" customHeight="1">
      <c r="A5" s="110"/>
      <c r="B5" s="111" t="s">
        <v>157</v>
      </c>
      <c r="C5" s="112">
        <v>14</v>
      </c>
      <c r="D5" s="113" t="s">
        <v>158</v>
      </c>
      <c r="E5" s="114" t="s">
        <v>163</v>
      </c>
      <c r="F5" s="115" t="s">
        <v>165</v>
      </c>
      <c r="G5" s="107"/>
      <c r="H5" s="108"/>
      <c r="I5" s="107"/>
      <c r="J5" s="108"/>
      <c r="K5" s="107"/>
      <c r="L5" s="109"/>
      <c r="M5" s="108"/>
    </row>
    <row r="6" spans="1:13" ht="199.5" customHeight="1">
      <c r="A6" s="110"/>
      <c r="B6" s="104" t="s">
        <v>159</v>
      </c>
      <c r="C6" s="105">
        <v>25</v>
      </c>
      <c r="D6" s="116" t="s">
        <v>160</v>
      </c>
      <c r="E6" s="106" t="s">
        <v>162</v>
      </c>
      <c r="F6" s="115" t="s">
        <v>166</v>
      </c>
      <c r="G6" s="107"/>
      <c r="H6" s="108"/>
      <c r="I6" s="107"/>
      <c r="J6" s="108"/>
      <c r="K6" s="107"/>
      <c r="L6" s="109"/>
      <c r="M6" s="108"/>
    </row>
  </sheetData>
  <mergeCells count="19">
    <mergeCell ref="K5:K6"/>
    <mergeCell ref="L5:L6"/>
    <mergeCell ref="M5:M6"/>
    <mergeCell ref="I2:I3"/>
    <mergeCell ref="J2:J3"/>
    <mergeCell ref="K2:K3"/>
    <mergeCell ref="L2:L3"/>
    <mergeCell ref="M2:M3"/>
    <mergeCell ref="A5:A6"/>
    <mergeCell ref="G5:G6"/>
    <mergeCell ref="H5:H6"/>
    <mergeCell ref="I5:I6"/>
    <mergeCell ref="J5:J6"/>
    <mergeCell ref="A2:A3"/>
    <mergeCell ref="B2:B3"/>
    <mergeCell ref="C2:C3"/>
    <mergeCell ref="D2:F2"/>
    <mergeCell ref="G2:G3"/>
    <mergeCell ref="H2: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Erosion</vt:lpstr>
      <vt:lpstr>Pivot</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2020-06-17T09:19:17Z</dcterms:created>
  <dcterms:modified xsi:type="dcterms:W3CDTF">2020-06-25T20:19:22Z</dcterms:modified>
</cp:coreProperties>
</file>